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hbura.GLT\Desktop\"/>
    </mc:Choice>
  </mc:AlternateContent>
  <bookViews>
    <workbookView xWindow="-120" yWindow="-120" windowWidth="19440" windowHeight="10440"/>
  </bookViews>
  <sheets>
    <sheet name="תשפ&quot;א חינוך רגיל" sheetId="1" r:id="rId1"/>
    <sheet name="תשפ&quot;א מזדמנות" sheetId="2" r:id="rId2"/>
  </sheets>
  <definedNames>
    <definedName name="Excel_BuiltIn_Print_Area_2" localSheetId="1">#REF!</definedName>
    <definedName name="Excel_BuiltIn_Print_Area_2">#REF!</definedName>
    <definedName name="Excel_BuiltIn_Print_Area_3" localSheetId="1">#REF!</definedName>
    <definedName name="Excel_BuiltIn_Print_Area_3">#REF!</definedName>
    <definedName name="_xlnm.Print_Area" localSheetId="0">'תשפ"א חינוך רגיל'!$A$1:$M$86</definedName>
    <definedName name="_xlnm.Print_Area" localSheetId="1">'תשפ"א מזדמנות'!$A$1:$M$21</definedName>
    <definedName name="_xlnm.Print_Titles" localSheetId="0">'תשפ"א חינוך רגיל'!$1:$5</definedName>
    <definedName name="_xlnm.Print_Titles" localSheetId="1">'תשפ"א מזדמנות'!$1:$3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3" i="1"/>
  <c r="L6" i="1"/>
  <c r="L53" i="1"/>
  <c r="L23" i="1"/>
  <c r="L86" i="1" l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6" i="1"/>
  <c r="L64" i="1"/>
  <c r="L62" i="1"/>
  <c r="L61" i="1"/>
  <c r="L60" i="1"/>
  <c r="L59" i="1"/>
  <c r="L56" i="1"/>
  <c r="L55" i="1"/>
  <c r="L54" i="1"/>
  <c r="L52" i="1"/>
  <c r="L51" i="1"/>
  <c r="L50" i="1"/>
  <c r="L49" i="1"/>
  <c r="L48" i="1"/>
  <c r="L44" i="1"/>
  <c r="L42" i="1"/>
  <c r="L41" i="1"/>
  <c r="L38" i="1"/>
  <c r="L37" i="1"/>
  <c r="L36" i="1"/>
  <c r="L35" i="1"/>
  <c r="L34" i="1"/>
  <c r="L33" i="1"/>
  <c r="L32" i="1"/>
  <c r="L31" i="1"/>
  <c r="L30" i="1"/>
  <c r="L29" i="1"/>
  <c r="L28" i="1"/>
  <c r="L26" i="1" l="1"/>
  <c r="L22" i="1"/>
  <c r="L19" i="1"/>
  <c r="L14" i="1"/>
  <c r="L88" i="1" l="1"/>
  <c r="L90" i="1" s="1"/>
  <c r="M1" i="2"/>
  <c r="M1" i="1" l="1"/>
</calcChain>
</file>

<file path=xl/sharedStrings.xml><?xml version="1.0" encoding="utf-8"?>
<sst xmlns="http://schemas.openxmlformats.org/spreadsheetml/2006/main" count="328" uniqueCount="141">
  <si>
    <t>אוטובוס</t>
  </si>
  <si>
    <t xml:space="preserve"> בית קשת,ש.אילן,אילניה, מסד</t>
  </si>
  <si>
    <t xml:space="preserve"> בית קשת, מסד</t>
  </si>
  <si>
    <t>כדורי</t>
  </si>
  <si>
    <t>מיניבוס</t>
  </si>
  <si>
    <t>בי"ס לביא</t>
  </si>
  <si>
    <t>מצפה, חיטים, ארבל</t>
  </si>
  <si>
    <t>כדורי תיכון</t>
  </si>
  <si>
    <t>כ.קיש</t>
  </si>
  <si>
    <t>לביא-יסודי</t>
  </si>
  <si>
    <t>מצפה נטופה</t>
  </si>
  <si>
    <t>בית רימון</t>
  </si>
  <si>
    <t>קיבוץ לביא</t>
  </si>
  <si>
    <t>הערות</t>
  </si>
  <si>
    <t>כמות כלי רכב</t>
  </si>
  <si>
    <t>סוג רכב הנדרש</t>
  </si>
  <si>
    <t>מסלול הנסיעה</t>
  </si>
  <si>
    <t>מס' מסלול</t>
  </si>
  <si>
    <t>מס' סידורי</t>
  </si>
  <si>
    <t>חינוך רגיל</t>
  </si>
  <si>
    <t>מפרט הסעות - מ.אזורית הגליל התחתון</t>
  </si>
  <si>
    <t>פיזור</t>
  </si>
  <si>
    <t>שעת      יציאה/חזרה</t>
  </si>
  <si>
    <t>ימים בשבוע</t>
  </si>
  <si>
    <t xml:space="preserve">ב. חינוך גלילי </t>
  </si>
  <si>
    <t>עלי גבעה</t>
  </si>
  <si>
    <t>גבעת אבני</t>
  </si>
  <si>
    <t>א-ה</t>
  </si>
  <si>
    <t>ב-ד</t>
  </si>
  <si>
    <t>ב,ה</t>
  </si>
  <si>
    <t>א-ו</t>
  </si>
  <si>
    <t>ד-ה</t>
  </si>
  <si>
    <t>ב-ה</t>
  </si>
  <si>
    <t>מונית</t>
  </si>
  <si>
    <t>נטופה,ש.אילן,בית רימון</t>
  </si>
  <si>
    <t>מזדמנות</t>
  </si>
  <si>
    <t xml:space="preserve">מילוי ע"י הקבלן </t>
  </si>
  <si>
    <t>תל אביב</t>
  </si>
  <si>
    <t>חיפה</t>
  </si>
  <si>
    <t>ו</t>
  </si>
  <si>
    <t>תעריף מוצע לכיוון</t>
  </si>
  <si>
    <t>תעריף לכיוון  ללא מע"מ</t>
  </si>
  <si>
    <t>ב-ג</t>
  </si>
  <si>
    <t>א</t>
  </si>
  <si>
    <t>שדמות</t>
  </si>
  <si>
    <t>שרונה</t>
  </si>
  <si>
    <t>13:45-15:45</t>
  </si>
  <si>
    <t>לפי הצורך</t>
  </si>
  <si>
    <t>ארבל</t>
  </si>
  <si>
    <t xml:space="preserve"> כ.חיטים, מצפה</t>
  </si>
  <si>
    <t>כ.זיתים,ארבל</t>
  </si>
  <si>
    <t>כ.חיטים,ארבל,כ.זיתים</t>
  </si>
  <si>
    <t>מסד</t>
  </si>
  <si>
    <t>אצז 10</t>
  </si>
  <si>
    <t>יום ו' - 11:55</t>
  </si>
  <si>
    <t>ב-ו</t>
  </si>
  <si>
    <t>הזורעים</t>
  </si>
  <si>
    <t>שדה אילן</t>
  </si>
  <si>
    <t>כולל הודיות ושירת הגליל</t>
  </si>
  <si>
    <t>יציאה מכפר קיש</t>
  </si>
  <si>
    <t>בית חינוך גלילי</t>
  </si>
  <si>
    <t>תשפ"א</t>
  </si>
  <si>
    <t>יציאה מבית חינוך גלילי</t>
  </si>
  <si>
    <t>ביום ו - 11:50</t>
  </si>
  <si>
    <t>ב-ה,ו</t>
  </si>
  <si>
    <t>12:50,14:30</t>
  </si>
  <si>
    <t>12:55,14:45</t>
  </si>
  <si>
    <t>לפי צורך</t>
  </si>
  <si>
    <t>סיום בית חינוך גלילי</t>
  </si>
  <si>
    <t>ישיבה+אולפנית טבריה</t>
  </si>
  <si>
    <t>לביא,הודיות,ג.אבני</t>
  </si>
  <si>
    <t>כפר זיתים</t>
  </si>
  <si>
    <t>ג</t>
  </si>
  <si>
    <t>כ.זיתים,הזורעים,ג.אבני</t>
  </si>
  <si>
    <t>א,ב,ד,ה</t>
  </si>
  <si>
    <t>כ.זיתים,הזורעים,ג.אבני,לביא</t>
  </si>
  <si>
    <t>ג.אבני,בית רימון</t>
  </si>
  <si>
    <t>ארבל,כ.חיטים,מצפה</t>
  </si>
  <si>
    <t>כ.זיתים,ארבל,כ.חיטים,מצפה</t>
  </si>
  <si>
    <t>כדורי יסודי</t>
  </si>
  <si>
    <t>כפר קיש</t>
  </si>
  <si>
    <t>13:15,14:15</t>
  </si>
  <si>
    <t>שדמות דבורה</t>
  </si>
  <si>
    <t>שדה אילן,אילניה</t>
  </si>
  <si>
    <t>בית קשת</t>
  </si>
  <si>
    <t>בית קשת,מסד</t>
  </si>
  <si>
    <t>גם 15:00 לפי צורך</t>
  </si>
  <si>
    <t>ג.אבני,לביא,נטופה,ב.רימון</t>
  </si>
  <si>
    <t>בי"ס לביא,ג.אבני</t>
  </si>
  <si>
    <t>ב,ג,ד</t>
  </si>
  <si>
    <t>שרונה,שדמות,כ.קיש,ב.קשת</t>
  </si>
  <si>
    <t>מכללה צמח (מחוננים)</t>
  </si>
  <si>
    <t>כדורי אנטרופוסופים</t>
  </si>
  <si>
    <t>סיום אילניה</t>
  </si>
  <si>
    <t>שקד שדה אליהו</t>
  </si>
  <si>
    <t>13:40,16:30</t>
  </si>
  <si>
    <t>קיבוץ לביא,צומת גולני,ש.אילן,כ.תבור,רכבת ב.שאן</t>
  </si>
  <si>
    <t>ש.אילן</t>
  </si>
  <si>
    <t>פיזור,לפי מערכת</t>
  </si>
  <si>
    <t>בית חינוך דגניה</t>
  </si>
  <si>
    <t>פיזור,לפי צורך</t>
  </si>
  <si>
    <t>כפר חיטים</t>
  </si>
  <si>
    <t>בית ירח</t>
  </si>
  <si>
    <t>13:50,15:40</t>
  </si>
  <si>
    <t>שירת הגליל בית רימון</t>
  </si>
  <si>
    <t>הזורעים,ג.אבני,לביא</t>
  </si>
  <si>
    <t>כ.זיתים,נטופה</t>
  </si>
  <si>
    <t>כפר קיש,שדה אילן</t>
  </si>
  <si>
    <t>מיניבוס 15</t>
  </si>
  <si>
    <t>הרדוף</t>
  </si>
  <si>
    <t>שרונה,כ.תבור,ב.קשת,אילניה</t>
  </si>
  <si>
    <t>14:15,15:00</t>
  </si>
  <si>
    <t>3 ימים בשבוע</t>
  </si>
  <si>
    <t>מהישובים</t>
  </si>
  <si>
    <t>לבתי הספר</t>
  </si>
  <si>
    <t>עלי גבעה-ג.אבני,בי"ס לביא, כדורי יסודי, כדורי תיכון</t>
  </si>
  <si>
    <t>ישובי המועצה</t>
  </si>
  <si>
    <t>טיול לירושלים</t>
  </si>
  <si>
    <t>אשקלון</t>
  </si>
  <si>
    <t>מטולה</t>
  </si>
  <si>
    <t>רמת הגולן</t>
  </si>
  <si>
    <t>08:00-20:00</t>
  </si>
  <si>
    <t>א-14:00   ג,ד-12:55    ב-ה-14:30   ו-12:00</t>
  </si>
  <si>
    <t>סה"כ מוצע:</t>
  </si>
  <si>
    <t>*</t>
  </si>
  <si>
    <t xml:space="preserve">הקבלן יציין בהצעתו מחיר עבור כיוון אחד בלבד, ככל ויידרש לבצע הסעות לשני הכיוונים,  </t>
  </si>
  <si>
    <t>המחיר עבור שני הכיוונים יהיה מכפלת הסכום המוצע על-ידו לכיוון אחד בשתיים.</t>
  </si>
  <si>
    <t>ערבות נדרשת</t>
  </si>
  <si>
    <t>**</t>
  </si>
  <si>
    <t xml:space="preserve">מובהר בזה כי לא ניתן להתנות את ההצעה בזכיה במספר מסלולים ומספר מינימלי של מסלולים. </t>
  </si>
  <si>
    <r>
      <t xml:space="preserve">שעת איסוף ושעת פיזור - </t>
    </r>
    <r>
      <rPr>
        <b/>
        <u/>
        <sz val="12"/>
        <color theme="1"/>
        <rFont val="David"/>
        <family val="2"/>
        <charset val="177"/>
      </rPr>
      <t>ניתנות לשינו</t>
    </r>
    <r>
      <rPr>
        <sz val="12"/>
        <color theme="1"/>
        <rFont val="David"/>
        <family val="2"/>
        <charset val="177"/>
      </rPr>
      <t xml:space="preserve">י - בהתאם למערכת השעות בביה"ס. </t>
    </r>
  </si>
  <si>
    <t xml:space="preserve">אומדן שנתי לצורך הערבות </t>
  </si>
  <si>
    <t>למידע בלבד</t>
  </si>
  <si>
    <t xml:space="preserve"> פיזור יום א'</t>
  </si>
  <si>
    <t>איסוף/פיזור</t>
  </si>
  <si>
    <t>פיזור לפי צורך</t>
  </si>
  <si>
    <t>להגשת הצעות למזדמנות - לעבור לגליון שני "תשפ"א מזדמנות".</t>
  </si>
  <si>
    <t>הכנסת הצעות</t>
  </si>
  <si>
    <t>הגליון מוגן פרט לעמודה להצעות (J)</t>
  </si>
  <si>
    <t xml:space="preserve"> גבעת אבני</t>
  </si>
  <si>
    <t>מצפה, חיטים, ארבל,זיתים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</si>
</sst>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.00_ ;_ [$₪-40D]\ * \-#,##0.00_ ;_ [$₪-40D]\ * &quot;-&quot;??_ ;_ @_ "/>
    <numFmt numFmtId="165" formatCode="_ * #,##0_ ;_ * \-#,##0_ ;_ * &quot;-&quot;??_ ;_ @_ "/>
  </numFmts>
  <fonts count="30">
    <font>
      <sz val="10"/>
      <name val="Arial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2"/>
      <name val="Arial"/>
      <family val="2"/>
      <charset val="177"/>
    </font>
    <font>
      <sz val="10"/>
      <name val="Arial"/>
      <family val="2"/>
    </font>
    <font>
      <b/>
      <u/>
      <sz val="12"/>
      <name val="David"/>
      <family val="2"/>
      <charset val="177"/>
    </font>
    <font>
      <b/>
      <u/>
      <sz val="14"/>
      <name val="David"/>
      <family val="2"/>
      <charset val="177"/>
    </font>
    <font>
      <b/>
      <sz val="15"/>
      <color indexed="56"/>
      <name val="Arial"/>
      <family val="2"/>
      <charset val="177"/>
    </font>
    <font>
      <b/>
      <sz val="10"/>
      <name val="David"/>
      <family val="2"/>
      <charset val="177"/>
    </font>
    <font>
      <b/>
      <sz val="10"/>
      <name val="Arial"/>
      <family val="2"/>
    </font>
    <font>
      <b/>
      <sz val="10"/>
      <name val="David"/>
      <family val="2"/>
      <charset val="177"/>
    </font>
    <font>
      <b/>
      <sz val="10"/>
      <name val="David"/>
      <family val="2"/>
    </font>
    <font>
      <b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1"/>
      <name val="Arial"/>
      <family val="2"/>
      <charset val="177"/>
    </font>
    <font>
      <b/>
      <sz val="10"/>
      <name val="Arial"/>
      <family val="2"/>
      <charset val="177"/>
    </font>
    <font>
      <sz val="12"/>
      <name val="David"/>
      <family val="2"/>
    </font>
    <font>
      <sz val="11"/>
      <name val="David"/>
      <family val="2"/>
    </font>
    <font>
      <sz val="10"/>
      <name val="Arial"/>
      <family val="2"/>
      <charset val="177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9"/>
      <name val="Arial"/>
      <family val="2"/>
      <charset val="177"/>
    </font>
    <font>
      <b/>
      <u/>
      <sz val="12"/>
      <color theme="1"/>
      <name val="David"/>
      <family val="2"/>
    </font>
    <font>
      <b/>
      <sz val="12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9" fontId="4" fillId="0" borderId="0" applyFill="0" applyBorder="0" applyAlignment="0" applyProtection="0"/>
    <xf numFmtId="43" fontId="4" fillId="0" borderId="0" applyFill="0" applyBorder="0" applyAlignment="0" applyProtection="0"/>
    <xf numFmtId="0" fontId="3" fillId="0" borderId="0">
      <alignment horizontal="right" readingOrder="1"/>
    </xf>
    <xf numFmtId="9" fontId="4" fillId="0" borderId="0" applyFill="0" applyBorder="0" applyAlignment="0" applyProtection="0"/>
    <xf numFmtId="0" fontId="7" fillId="0" borderId="25" applyNumberFormat="0" applyFill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23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 readingOrder="2"/>
    </xf>
    <xf numFmtId="9" fontId="4" fillId="0" borderId="0" xfId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34" xfId="0" applyBorder="1"/>
    <xf numFmtId="0" fontId="8" fillId="2" borderId="30" xfId="0" applyFont="1" applyFill="1" applyBorder="1" applyAlignment="1">
      <alignment horizontal="center" vertical="center" wrapText="1" readingOrder="2"/>
    </xf>
    <xf numFmtId="0" fontId="0" fillId="4" borderId="34" xfId="0" applyFill="1" applyBorder="1"/>
    <xf numFmtId="0" fontId="2" fillId="0" borderId="28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20" fontId="1" fillId="0" borderId="4" xfId="0" applyNumberFormat="1" applyFont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0" fillId="4" borderId="35" xfId="0" applyFill="1" applyBorder="1"/>
    <xf numFmtId="20" fontId="1" fillId="0" borderId="11" xfId="0" applyNumberFormat="1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0" fillId="0" borderId="30" xfId="0" applyBorder="1"/>
    <xf numFmtId="0" fontId="0" fillId="0" borderId="29" xfId="0" applyBorder="1"/>
    <xf numFmtId="0" fontId="8" fillId="2" borderId="2" xfId="0" applyFont="1" applyFill="1" applyBorder="1" applyAlignment="1">
      <alignment horizontal="center" vertical="center" wrapText="1" readingOrder="2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 readingOrder="2"/>
    </xf>
    <xf numFmtId="0" fontId="3" fillId="0" borderId="14" xfId="0" applyFont="1" applyFill="1" applyBorder="1" applyAlignment="1">
      <alignment horizontal="center" vertical="center" wrapText="1" readingOrder="2"/>
    </xf>
    <xf numFmtId="0" fontId="3" fillId="0" borderId="8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23" xfId="0" applyFont="1" applyFill="1" applyBorder="1" applyAlignment="1">
      <alignment horizontal="center" vertical="center" wrapText="1" readingOrder="2"/>
    </xf>
    <xf numFmtId="0" fontId="12" fillId="2" borderId="14" xfId="0" applyFont="1" applyFill="1" applyBorder="1" applyAlignment="1">
      <alignment horizontal="center" vertical="center" wrapText="1" readingOrder="2"/>
    </xf>
    <xf numFmtId="20" fontId="1" fillId="0" borderId="29" xfId="0" applyNumberFormat="1" applyFont="1" applyBorder="1" applyAlignment="1">
      <alignment horizontal="center" vertical="center" wrapText="1" readingOrder="2"/>
    </xf>
    <xf numFmtId="20" fontId="1" fillId="0" borderId="2" xfId="0" applyNumberFormat="1" applyFont="1" applyBorder="1" applyAlignment="1">
      <alignment horizontal="center" vertical="center" wrapText="1" readingOrder="2"/>
    </xf>
    <xf numFmtId="20" fontId="13" fillId="0" borderId="0" xfId="0" applyNumberFormat="1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20" fontId="1" fillId="0" borderId="14" xfId="0" applyNumberFormat="1" applyFont="1" applyFill="1" applyBorder="1" applyAlignment="1">
      <alignment horizontal="center" vertical="center" wrapText="1" readingOrder="2"/>
    </xf>
    <xf numFmtId="0" fontId="2" fillId="0" borderId="14" xfId="0" applyFont="1" applyFill="1" applyBorder="1" applyAlignment="1">
      <alignment horizontal="center" vertical="center" wrapText="1" readingOrder="2"/>
    </xf>
    <xf numFmtId="20" fontId="1" fillId="0" borderId="9" xfId="0" applyNumberFormat="1" applyFont="1" applyFill="1" applyBorder="1" applyAlignment="1">
      <alignment horizontal="center" vertical="center" wrapText="1" readingOrder="2"/>
    </xf>
    <xf numFmtId="20" fontId="1" fillId="0" borderId="22" xfId="0" applyNumberFormat="1" applyFont="1" applyFill="1" applyBorder="1" applyAlignment="1">
      <alignment horizontal="center" vertical="center" wrapText="1" readingOrder="2"/>
    </xf>
    <xf numFmtId="20" fontId="1" fillId="0" borderId="15" xfId="0" applyNumberFormat="1" applyFont="1" applyFill="1" applyBorder="1" applyAlignment="1">
      <alignment horizontal="center" vertical="center" wrapText="1" readingOrder="2"/>
    </xf>
    <xf numFmtId="20" fontId="1" fillId="0" borderId="12" xfId="0" applyNumberFormat="1" applyFont="1" applyFill="1" applyBorder="1" applyAlignment="1">
      <alignment horizontal="center" vertical="center" wrapText="1" readingOrder="2"/>
    </xf>
    <xf numFmtId="20" fontId="1" fillId="0" borderId="51" xfId="0" applyNumberFormat="1" applyFont="1" applyFill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horizontal="center" vertical="center" wrapText="1" readingOrder="2"/>
    </xf>
    <xf numFmtId="20" fontId="1" fillId="0" borderId="27" xfId="0" applyNumberFormat="1" applyFont="1" applyFill="1" applyBorder="1" applyAlignment="1">
      <alignment horizontal="center" vertical="center" wrapText="1" readingOrder="2"/>
    </xf>
    <xf numFmtId="20" fontId="1" fillId="0" borderId="2" xfId="0" applyNumberFormat="1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8" fillId="0" borderId="8" xfId="0" applyFont="1" applyFill="1" applyBorder="1" applyAlignment="1">
      <alignment horizontal="center" vertical="center" wrapText="1" readingOrder="2"/>
    </xf>
    <xf numFmtId="0" fontId="2" fillId="0" borderId="16" xfId="0" applyFont="1" applyFill="1" applyBorder="1" applyAlignment="1">
      <alignment horizontal="center" vertical="center" wrapText="1" readingOrder="2"/>
    </xf>
    <xf numFmtId="0" fontId="2" fillId="5" borderId="26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5" borderId="2" xfId="0" applyFont="1" applyFill="1" applyBorder="1" applyAlignment="1">
      <alignment vertical="center" wrapText="1" readingOrder="2"/>
    </xf>
    <xf numFmtId="20" fontId="1" fillId="0" borderId="1" xfId="0" applyNumberFormat="1" applyFont="1" applyBorder="1" applyAlignment="1">
      <alignment horizontal="center" vertical="center" wrapText="1" readingOrder="2"/>
    </xf>
    <xf numFmtId="0" fontId="0" fillId="0" borderId="2" xfId="0" applyBorder="1" applyAlignment="1">
      <alignment horizontal="center"/>
    </xf>
    <xf numFmtId="0" fontId="0" fillId="0" borderId="33" xfId="0" applyBorder="1"/>
    <xf numFmtId="0" fontId="0" fillId="0" borderId="53" xfId="0" applyBorder="1"/>
    <xf numFmtId="0" fontId="0" fillId="0" borderId="54" xfId="0" applyBorder="1"/>
    <xf numFmtId="0" fontId="0" fillId="0" borderId="50" xfId="0" applyBorder="1"/>
    <xf numFmtId="0" fontId="0" fillId="0" borderId="35" xfId="0" applyBorder="1"/>
    <xf numFmtId="0" fontId="0" fillId="4" borderId="54" xfId="0" applyFill="1" applyBorder="1"/>
    <xf numFmtId="0" fontId="2" fillId="0" borderId="2" xfId="0" applyFont="1" applyFill="1" applyBorder="1" applyAlignment="1">
      <alignment horizontal="center" vertical="center" wrapText="1" readingOrder="2"/>
    </xf>
    <xf numFmtId="0" fontId="2" fillId="5" borderId="2" xfId="0" applyFont="1" applyFill="1" applyBorder="1" applyAlignment="1">
      <alignment horizontal="center" vertical="center" wrapText="1" readingOrder="2"/>
    </xf>
    <xf numFmtId="0" fontId="16" fillId="0" borderId="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2"/>
    </xf>
    <xf numFmtId="0" fontId="16" fillId="0" borderId="46" xfId="0" applyFont="1" applyFill="1" applyBorder="1" applyAlignment="1">
      <alignment horizontal="center" vertical="center" wrapText="1" readingOrder="2"/>
    </xf>
    <xf numFmtId="0" fontId="16" fillId="0" borderId="29" xfId="0" applyFont="1" applyFill="1" applyBorder="1" applyAlignment="1">
      <alignment horizontal="center" vertical="center" wrapText="1" readingOrder="2"/>
    </xf>
    <xf numFmtId="0" fontId="16" fillId="0" borderId="14" xfId="0" applyFont="1" applyFill="1" applyBorder="1" applyAlignment="1">
      <alignment horizontal="center" vertical="center" wrapText="1" readingOrder="2"/>
    </xf>
    <xf numFmtId="0" fontId="16" fillId="0" borderId="30" xfId="0" applyFont="1" applyFill="1" applyBorder="1" applyAlignment="1">
      <alignment horizontal="center" vertical="center" wrapText="1" readingOrder="2"/>
    </xf>
    <xf numFmtId="0" fontId="17" fillId="0" borderId="46" xfId="0" applyFont="1" applyFill="1" applyBorder="1" applyAlignment="1">
      <alignment horizontal="center" vertical="center" wrapText="1" readingOrder="2"/>
    </xf>
    <xf numFmtId="0" fontId="17" fillId="0" borderId="29" xfId="0" applyFont="1" applyFill="1" applyBorder="1" applyAlignment="1">
      <alignment horizontal="center" vertical="center" wrapText="1" readingOrder="2"/>
    </xf>
    <xf numFmtId="0" fontId="17" fillId="0" borderId="30" xfId="0" applyFont="1" applyFill="1" applyBorder="1" applyAlignment="1">
      <alignment horizontal="center" vertical="center" wrapText="1" readingOrder="2"/>
    </xf>
    <xf numFmtId="0" fontId="8" fillId="5" borderId="2" xfId="0" applyFont="1" applyFill="1" applyBorder="1" applyAlignment="1">
      <alignment horizontal="center" vertical="center" wrapText="1" readingOrder="2"/>
    </xf>
    <xf numFmtId="0" fontId="8" fillId="5" borderId="10" xfId="0" applyFont="1" applyFill="1" applyBorder="1" applyAlignment="1">
      <alignment horizontal="center" vertical="center" wrapText="1" readingOrder="2"/>
    </xf>
    <xf numFmtId="0" fontId="15" fillId="5" borderId="14" xfId="0" applyFont="1" applyFill="1" applyBorder="1" applyAlignment="1">
      <alignment horizontal="center" vertical="center" wrapText="1" readingOrder="2"/>
    </xf>
    <xf numFmtId="0" fontId="8" fillId="5" borderId="16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3" fillId="0" borderId="10" xfId="0" applyFont="1" applyFill="1" applyBorder="1" applyAlignment="1">
      <alignment horizontal="center" vertical="center" wrapText="1" readingOrder="2"/>
    </xf>
    <xf numFmtId="20" fontId="1" fillId="0" borderId="42" xfId="0" applyNumberFormat="1" applyFont="1" applyFill="1" applyBorder="1" applyAlignment="1">
      <alignment horizontal="center" vertical="center" wrapText="1" readingOrder="2"/>
    </xf>
    <xf numFmtId="0" fontId="3" fillId="0" borderId="11" xfId="0" applyFont="1" applyFill="1" applyBorder="1" applyAlignment="1">
      <alignment horizontal="center" vertical="center" wrapText="1" readingOrder="2"/>
    </xf>
    <xf numFmtId="0" fontId="3" fillId="0" borderId="12" xfId="0" applyFont="1" applyFill="1" applyBorder="1" applyAlignment="1">
      <alignment horizontal="center" vertical="center" wrapText="1" readingOrder="2"/>
    </xf>
    <xf numFmtId="0" fontId="3" fillId="0" borderId="6" xfId="0" applyFont="1" applyFill="1" applyBorder="1" applyAlignment="1">
      <alignment horizontal="center" vertical="center" wrapText="1" readingOrder="2"/>
    </xf>
    <xf numFmtId="0" fontId="3" fillId="0" borderId="42" xfId="0" applyFont="1" applyFill="1" applyBorder="1" applyAlignment="1">
      <alignment horizontal="center" vertical="center" wrapText="1" readingOrder="2"/>
    </xf>
    <xf numFmtId="0" fontId="3" fillId="0" borderId="51" xfId="0" applyFont="1" applyFill="1" applyBorder="1" applyAlignment="1">
      <alignment horizontal="center" vertical="center" wrapText="1" readingOrder="2"/>
    </xf>
    <xf numFmtId="0" fontId="14" fillId="0" borderId="6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7" fillId="0" borderId="32" xfId="0" applyFont="1" applyFill="1" applyBorder="1" applyAlignment="1">
      <alignment horizontal="center" vertical="center" wrapText="1" readingOrder="2"/>
    </xf>
    <xf numFmtId="20" fontId="17" fillId="0" borderId="18" xfId="0" applyNumberFormat="1" applyFont="1" applyBorder="1"/>
    <xf numFmtId="20" fontId="17" fillId="0" borderId="33" xfId="0" applyNumberFormat="1" applyFont="1" applyBorder="1"/>
    <xf numFmtId="20" fontId="17" fillId="0" borderId="39" xfId="0" applyNumberFormat="1" applyFont="1" applyBorder="1"/>
    <xf numFmtId="20" fontId="17" fillId="0" borderId="17" xfId="0" applyNumberFormat="1" applyFont="1" applyBorder="1"/>
    <xf numFmtId="0" fontId="17" fillId="0" borderId="24" xfId="0" applyFont="1" applyFill="1" applyBorder="1" applyAlignment="1">
      <alignment horizontal="center" vertical="center" wrapText="1" readingOrder="2"/>
    </xf>
    <xf numFmtId="0" fontId="17" fillId="0" borderId="28" xfId="0" applyFont="1" applyFill="1" applyBorder="1" applyAlignment="1">
      <alignment horizontal="center" vertical="center" wrapText="1" readingOrder="2"/>
    </xf>
    <xf numFmtId="20" fontId="17" fillId="0" borderId="23" xfId="0" applyNumberFormat="1" applyFont="1" applyBorder="1"/>
    <xf numFmtId="0" fontId="17" fillId="0" borderId="20" xfId="0" applyFont="1" applyFill="1" applyBorder="1" applyAlignment="1">
      <alignment horizontal="center" vertical="center" wrapText="1" readingOrder="2"/>
    </xf>
    <xf numFmtId="20" fontId="17" fillId="0" borderId="43" xfId="0" applyNumberFormat="1" applyFont="1" applyBorder="1"/>
    <xf numFmtId="0" fontId="17" fillId="0" borderId="31" xfId="0" applyFont="1" applyFill="1" applyBorder="1" applyAlignment="1">
      <alignment horizontal="center" vertical="center" wrapText="1" readingOrder="2"/>
    </xf>
    <xf numFmtId="20" fontId="17" fillId="0" borderId="44" xfId="0" applyNumberFormat="1" applyFont="1" applyBorder="1"/>
    <xf numFmtId="0" fontId="17" fillId="0" borderId="19" xfId="0" applyFont="1" applyFill="1" applyBorder="1" applyAlignment="1">
      <alignment horizontal="center" vertical="center" wrapText="1" readingOrder="2"/>
    </xf>
    <xf numFmtId="20" fontId="17" fillId="0" borderId="45" xfId="0" applyNumberFormat="1" applyFont="1" applyBorder="1"/>
    <xf numFmtId="20" fontId="17" fillId="0" borderId="13" xfId="0" applyNumberFormat="1" applyFont="1" applyBorder="1"/>
    <xf numFmtId="20" fontId="17" fillId="0" borderId="9" xfId="0" applyNumberFormat="1" applyFont="1" applyBorder="1"/>
    <xf numFmtId="20" fontId="17" fillId="0" borderId="24" xfId="0" applyNumberFormat="1" applyFont="1" applyBorder="1"/>
    <xf numFmtId="20" fontId="17" fillId="0" borderId="20" xfId="0" applyNumberFormat="1" applyFont="1" applyBorder="1"/>
    <xf numFmtId="0" fontId="17" fillId="0" borderId="23" xfId="0" applyFont="1" applyBorder="1"/>
    <xf numFmtId="0" fontId="17" fillId="0" borderId="28" xfId="0" applyFont="1" applyBorder="1"/>
    <xf numFmtId="20" fontId="17" fillId="0" borderId="36" xfId="0" applyNumberFormat="1" applyFont="1" applyBorder="1"/>
    <xf numFmtId="0" fontId="17" fillId="0" borderId="18" xfId="0" applyFont="1" applyBorder="1"/>
    <xf numFmtId="20" fontId="17" fillId="0" borderId="2" xfId="0" applyNumberFormat="1" applyFont="1" applyBorder="1" applyAlignment="1">
      <alignment vertical="center"/>
    </xf>
    <xf numFmtId="20" fontId="17" fillId="0" borderId="8" xfId="0" applyNumberFormat="1" applyFont="1" applyBorder="1" applyAlignment="1">
      <alignment vertical="center"/>
    </xf>
    <xf numFmtId="20" fontId="17" fillId="0" borderId="23" xfId="0" applyNumberFormat="1" applyFont="1" applyBorder="1" applyAlignment="1">
      <alignment vertical="center"/>
    </xf>
    <xf numFmtId="20" fontId="17" fillId="0" borderId="18" xfId="0" applyNumberFormat="1" applyFont="1" applyBorder="1" applyAlignment="1">
      <alignment vertical="center"/>
    </xf>
    <xf numFmtId="20" fontId="17" fillId="0" borderId="3" xfId="0" applyNumberFormat="1" applyFont="1" applyBorder="1"/>
    <xf numFmtId="20" fontId="17" fillId="0" borderId="49" xfId="0" applyNumberFormat="1" applyFont="1" applyBorder="1"/>
    <xf numFmtId="0" fontId="17" fillId="0" borderId="17" xfId="0" applyFont="1" applyBorder="1"/>
    <xf numFmtId="20" fontId="17" fillId="0" borderId="19" xfId="0" applyNumberFormat="1" applyFont="1" applyBorder="1" applyAlignment="1">
      <alignment horizontal="center" vertical="center"/>
    </xf>
    <xf numFmtId="20" fontId="17" fillId="0" borderId="28" xfId="0" applyNumberFormat="1" applyFont="1" applyBorder="1"/>
    <xf numFmtId="20" fontId="17" fillId="0" borderId="2" xfId="0" applyNumberFormat="1" applyFont="1" applyBorder="1" applyAlignment="1">
      <alignment horizontal="center" vertical="center"/>
    </xf>
    <xf numFmtId="20" fontId="17" fillId="0" borderId="19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26" xfId="0" applyFont="1" applyFill="1" applyBorder="1" applyAlignment="1">
      <alignment horizontal="right" vertical="center" wrapText="1" readingOrder="2"/>
    </xf>
    <xf numFmtId="0" fontId="2" fillId="0" borderId="27" xfId="0" applyFont="1" applyFill="1" applyBorder="1" applyAlignment="1">
      <alignment horizontal="right" vertical="center" wrapText="1" readingOrder="2"/>
    </xf>
    <xf numFmtId="0" fontId="2" fillId="0" borderId="12" xfId="0" applyFont="1" applyFill="1" applyBorder="1" applyAlignment="1">
      <alignment horizontal="right" vertical="center" wrapText="1" readingOrder="2"/>
    </xf>
    <xf numFmtId="0" fontId="2" fillId="0" borderId="5" xfId="0" applyFont="1" applyFill="1" applyBorder="1" applyAlignment="1">
      <alignment horizontal="right" vertical="center" wrapText="1" readingOrder="2"/>
    </xf>
    <xf numFmtId="0" fontId="2" fillId="0" borderId="2" xfId="0" applyFont="1" applyFill="1" applyBorder="1" applyAlignment="1">
      <alignment horizontal="right" vertical="center" wrapText="1" readingOrder="2"/>
    </xf>
    <xf numFmtId="0" fontId="2" fillId="0" borderId="16" xfId="0" applyFont="1" applyFill="1" applyBorder="1" applyAlignment="1">
      <alignment horizontal="right" vertical="center" wrapText="1" readingOrder="2"/>
    </xf>
    <xf numFmtId="0" fontId="2" fillId="0" borderId="12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8" fillId="0" borderId="10" xfId="0" applyFont="1" applyFill="1" applyBorder="1" applyAlignment="1">
      <alignment horizontal="center" vertical="center" wrapText="1" readingOrder="2"/>
    </xf>
    <xf numFmtId="0" fontId="8" fillId="0" borderId="12" xfId="0" applyFont="1" applyFill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1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26" xfId="0" applyFont="1" applyFill="1" applyBorder="1" applyAlignment="1">
      <alignment horizontal="right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6" xfId="0" applyFont="1" applyBorder="1" applyAlignment="1">
      <alignment horizontal="center" vertical="center" wrapText="1" readingOrder="2"/>
    </xf>
    <xf numFmtId="0" fontId="2" fillId="0" borderId="11" xfId="0" applyFont="1" applyFill="1" applyBorder="1" applyAlignment="1">
      <alignment horizontal="center" vertical="center" wrapText="1" readingOrder="2"/>
    </xf>
    <xf numFmtId="0" fontId="15" fillId="0" borderId="0" xfId="0" applyFont="1"/>
    <xf numFmtId="0" fontId="15" fillId="0" borderId="2" xfId="0" applyFont="1" applyBorder="1"/>
    <xf numFmtId="0" fontId="15" fillId="0" borderId="0" xfId="0" applyFont="1" applyFill="1" applyBorder="1"/>
    <xf numFmtId="0" fontId="17" fillId="0" borderId="2" xfId="0" applyFont="1" applyFill="1" applyBorder="1" applyAlignment="1">
      <alignment horizontal="center" vertical="center" wrapText="1" readingOrder="2"/>
    </xf>
    <xf numFmtId="20" fontId="17" fillId="0" borderId="56" xfId="0" applyNumberFormat="1" applyFont="1" applyBorder="1"/>
    <xf numFmtId="0" fontId="0" fillId="4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33" xfId="0" applyFill="1" applyBorder="1"/>
    <xf numFmtId="0" fontId="0" fillId="4" borderId="47" xfId="0" applyFill="1" applyBorder="1"/>
    <xf numFmtId="0" fontId="0" fillId="4" borderId="53" xfId="0" applyFill="1" applyBorder="1"/>
    <xf numFmtId="0" fontId="0" fillId="4" borderId="52" xfId="0" applyFill="1" applyBorder="1"/>
    <xf numFmtId="0" fontId="0" fillId="4" borderId="50" xfId="0" applyFill="1" applyBorder="1"/>
    <xf numFmtId="0" fontId="0" fillId="4" borderId="48" xfId="0" applyFill="1" applyBorder="1"/>
    <xf numFmtId="0" fontId="0" fillId="4" borderId="0" xfId="0" applyFill="1" applyBorder="1"/>
    <xf numFmtId="0" fontId="0" fillId="4" borderId="46" xfId="0" applyFill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 wrapText="1" readingOrder="2"/>
    </xf>
    <xf numFmtId="20" fontId="19" fillId="0" borderId="0" xfId="0" applyNumberFormat="1" applyFont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right" vertical="center" readingOrder="2"/>
    </xf>
    <xf numFmtId="2" fontId="19" fillId="0" borderId="0" xfId="0" applyNumberFormat="1" applyFont="1"/>
    <xf numFmtId="0" fontId="24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9" fillId="3" borderId="2" xfId="0" applyFont="1" applyFill="1" applyBorder="1" applyAlignment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6" fillId="0" borderId="2" xfId="0" applyFont="1" applyBorder="1"/>
    <xf numFmtId="0" fontId="2" fillId="0" borderId="14" xfId="0" applyFont="1" applyFill="1" applyBorder="1" applyAlignment="1">
      <alignment horizontal="center" vertical="center" wrapText="1" readingOrder="2"/>
    </xf>
    <xf numFmtId="0" fontId="2" fillId="5" borderId="14" xfId="0" applyFont="1" applyFill="1" applyBorder="1" applyAlignment="1">
      <alignment horizontal="center" vertical="center" wrapText="1" readingOrder="2"/>
    </xf>
    <xf numFmtId="0" fontId="17" fillId="0" borderId="14" xfId="0" applyFont="1" applyFill="1" applyBorder="1" applyAlignment="1">
      <alignment horizontal="center" vertical="center" wrapText="1" readingOrder="2"/>
    </xf>
    <xf numFmtId="20" fontId="17" fillId="0" borderId="32" xfId="0" applyNumberFormat="1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 readingOrder="2"/>
    </xf>
    <xf numFmtId="20" fontId="17" fillId="0" borderId="14" xfId="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 readingOrder="2"/>
    </xf>
    <xf numFmtId="0" fontId="8" fillId="5" borderId="32" xfId="0" applyFont="1" applyFill="1" applyBorder="1" applyAlignment="1">
      <alignment horizontal="center" vertical="center" wrapText="1" readingOrder="2"/>
    </xf>
    <xf numFmtId="0" fontId="16" fillId="0" borderId="14" xfId="0" applyFont="1" applyFill="1" applyBorder="1" applyAlignment="1">
      <alignment horizontal="center" vertical="center" wrapText="1"/>
    </xf>
    <xf numFmtId="20" fontId="17" fillId="0" borderId="18" xfId="0" applyNumberFormat="1" applyFont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 wrapText="1" readingOrder="2"/>
    </xf>
    <xf numFmtId="0" fontId="16" fillId="0" borderId="32" xfId="0" applyFont="1" applyFill="1" applyBorder="1" applyAlignment="1">
      <alignment horizontal="center" vertical="center" wrapText="1" readingOrder="2"/>
    </xf>
    <xf numFmtId="0" fontId="17" fillId="0" borderId="59" xfId="0" applyFont="1" applyBorder="1"/>
    <xf numFmtId="20" fontId="17" fillId="0" borderId="59" xfId="0" applyNumberFormat="1" applyFont="1" applyBorder="1"/>
    <xf numFmtId="0" fontId="17" fillId="0" borderId="30" xfId="0" applyFont="1" applyBorder="1"/>
    <xf numFmtId="20" fontId="17" fillId="0" borderId="32" xfId="0" applyNumberFormat="1" applyFont="1" applyBorder="1"/>
    <xf numFmtId="20" fontId="17" fillId="0" borderId="59" xfId="0" applyNumberFormat="1" applyFont="1" applyBorder="1" applyAlignment="1">
      <alignment horizontal="right" vertical="center"/>
    </xf>
    <xf numFmtId="20" fontId="17" fillId="0" borderId="29" xfId="0" applyNumberFormat="1" applyFont="1" applyBorder="1" applyAlignment="1">
      <alignment horizontal="center" vertical="center"/>
    </xf>
    <xf numFmtId="20" fontId="17" fillId="0" borderId="46" xfId="0" applyNumberFormat="1" applyFont="1" applyBorder="1" applyAlignment="1">
      <alignment horizontal="center" vertical="center"/>
    </xf>
    <xf numFmtId="20" fontId="17" fillId="0" borderId="3" xfId="0" applyNumberFormat="1" applyFont="1" applyBorder="1" applyAlignment="1">
      <alignment vertical="center"/>
    </xf>
    <xf numFmtId="20" fontId="17" fillId="0" borderId="29" xfId="0" applyNumberFormat="1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55" xfId="0" applyFont="1" applyFill="1" applyBorder="1" applyAlignment="1">
      <alignment horizontal="right" vertical="center" wrapText="1" readingOrder="2"/>
    </xf>
    <xf numFmtId="0" fontId="12" fillId="0" borderId="1" xfId="0" applyFont="1" applyFill="1" applyBorder="1" applyAlignment="1">
      <alignment horizontal="right" vertical="center" wrapText="1" readingOrder="2"/>
    </xf>
    <xf numFmtId="165" fontId="20" fillId="0" borderId="2" xfId="7" applyNumberFormat="1" applyFont="1" applyBorder="1" applyAlignment="1">
      <alignment horizontal="center" vertical="center" wrapText="1"/>
    </xf>
    <xf numFmtId="165" fontId="0" fillId="0" borderId="26" xfId="7" applyNumberFormat="1" applyFont="1" applyFill="1" applyBorder="1"/>
    <xf numFmtId="165" fontId="0" fillId="4" borderId="11" xfId="7" applyNumberFormat="1" applyFont="1" applyFill="1" applyBorder="1" applyAlignment="1">
      <alignment horizontal="center"/>
    </xf>
    <xf numFmtId="165" fontId="0" fillId="4" borderId="26" xfId="7" applyNumberFormat="1" applyFont="1" applyFill="1" applyBorder="1"/>
    <xf numFmtId="165" fontId="0" fillId="0" borderId="1" xfId="7" applyNumberFormat="1" applyFont="1" applyFill="1" applyBorder="1"/>
    <xf numFmtId="165" fontId="0" fillId="0" borderId="30" xfId="7" applyNumberFormat="1" applyFont="1" applyFill="1" applyBorder="1"/>
    <xf numFmtId="165" fontId="0" fillId="0" borderId="21" xfId="7" applyNumberFormat="1" applyFont="1" applyFill="1" applyBorder="1"/>
    <xf numFmtId="165" fontId="0" fillId="4" borderId="27" xfId="7" applyNumberFormat="1" applyFont="1" applyFill="1" applyBorder="1" applyAlignment="1">
      <alignment horizontal="center"/>
    </xf>
    <xf numFmtId="165" fontId="0" fillId="4" borderId="27" xfId="7" applyNumberFormat="1" applyFont="1" applyFill="1" applyBorder="1"/>
    <xf numFmtId="165" fontId="0" fillId="0" borderId="26" xfId="7" applyNumberFormat="1" applyFont="1" applyFill="1" applyBorder="1" applyAlignment="1">
      <alignment horizontal="right"/>
    </xf>
    <xf numFmtId="165" fontId="0" fillId="4" borderId="2" xfId="7" applyNumberFormat="1" applyFont="1" applyFill="1" applyBorder="1"/>
    <xf numFmtId="165" fontId="0" fillId="4" borderId="41" xfId="7" applyNumberFormat="1" applyFont="1" applyFill="1" applyBorder="1"/>
    <xf numFmtId="165" fontId="0" fillId="0" borderId="11" xfId="7" applyNumberFormat="1" applyFont="1" applyFill="1" applyBorder="1"/>
    <xf numFmtId="165" fontId="0" fillId="0" borderId="16" xfId="7" applyNumberFormat="1" applyFont="1" applyFill="1" applyBorder="1"/>
    <xf numFmtId="165" fontId="0" fillId="4" borderId="38" xfId="7" applyNumberFormat="1" applyFont="1" applyFill="1" applyBorder="1"/>
    <xf numFmtId="165" fontId="0" fillId="4" borderId="40" xfId="7" applyNumberFormat="1" applyFont="1" applyFill="1" applyBorder="1"/>
    <xf numFmtId="165" fontId="0" fillId="0" borderId="11" xfId="7" applyNumberFormat="1" applyFont="1" applyFill="1" applyBorder="1" applyAlignment="1">
      <alignment horizontal="right"/>
    </xf>
    <xf numFmtId="165" fontId="0" fillId="0" borderId="57" xfId="7" applyNumberFormat="1" applyFont="1" applyFill="1" applyBorder="1"/>
    <xf numFmtId="165" fontId="0" fillId="4" borderId="37" xfId="7" applyNumberFormat="1" applyFont="1" applyFill="1" applyBorder="1"/>
    <xf numFmtId="165" fontId="0" fillId="0" borderId="38" xfId="7" applyNumberFormat="1" applyFont="1" applyFill="1" applyBorder="1"/>
    <xf numFmtId="165" fontId="0" fillId="0" borderId="15" xfId="7" applyNumberFormat="1" applyFont="1" applyBorder="1" applyAlignment="1">
      <alignment horizontal="right"/>
    </xf>
    <xf numFmtId="165" fontId="0" fillId="4" borderId="3" xfId="7" applyNumberFormat="1" applyFont="1" applyFill="1" applyBorder="1"/>
    <xf numFmtId="165" fontId="0" fillId="0" borderId="29" xfId="7" applyNumberFormat="1" applyFont="1" applyFill="1" applyBorder="1"/>
    <xf numFmtId="165" fontId="0" fillId="0" borderId="12" xfId="7" applyNumberFormat="1" applyFont="1" applyFill="1" applyBorder="1"/>
    <xf numFmtId="165" fontId="23" fillId="3" borderId="1" xfId="7" applyNumberFormat="1" applyFont="1" applyFill="1" applyBorder="1" applyAlignment="1">
      <alignment vertical="center"/>
    </xf>
    <xf numFmtId="0" fontId="27" fillId="0" borderId="0" xfId="0" applyFont="1" applyAlignment="1">
      <alignment horizontal="right" vertical="center" readingOrder="2"/>
    </xf>
    <xf numFmtId="0" fontId="12" fillId="2" borderId="26" xfId="0" applyFont="1" applyFill="1" applyBorder="1" applyAlignment="1">
      <alignment horizontal="center" vertical="center" wrapText="1" readingOrder="2"/>
    </xf>
    <xf numFmtId="0" fontId="9" fillId="0" borderId="2" xfId="0" applyFont="1" applyBorder="1"/>
    <xf numFmtId="0" fontId="0" fillId="0" borderId="26" xfId="0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4" borderId="29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6" xfId="0" applyFill="1" applyBorder="1" applyProtection="1">
      <protection locked="0"/>
    </xf>
    <xf numFmtId="0" fontId="29" fillId="0" borderId="0" xfId="0" applyFont="1"/>
    <xf numFmtId="0" fontId="16" fillId="0" borderId="14" xfId="0" applyFont="1" applyFill="1" applyBorder="1" applyAlignment="1">
      <alignment horizontal="center" vertical="center" wrapText="1" readingOrder="2"/>
    </xf>
    <xf numFmtId="0" fontId="16" fillId="0" borderId="8" xfId="0" applyFont="1" applyFill="1" applyBorder="1" applyAlignment="1">
      <alignment horizontal="center" vertical="center" wrapText="1" readingOrder="2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/>
    </xf>
    <xf numFmtId="20" fontId="17" fillId="0" borderId="8" xfId="0" applyNumberFormat="1" applyFont="1" applyBorder="1" applyAlignment="1">
      <alignment horizontal="center" vertical="center"/>
    </xf>
    <xf numFmtId="20" fontId="17" fillId="0" borderId="10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 readingOrder="2"/>
    </xf>
    <xf numFmtId="0" fontId="17" fillId="0" borderId="8" xfId="0" applyFont="1" applyFill="1" applyBorder="1" applyAlignment="1">
      <alignment horizontal="center" vertical="center" wrapText="1" readingOrder="2"/>
    </xf>
    <xf numFmtId="0" fontId="8" fillId="5" borderId="14" xfId="0" applyFont="1" applyFill="1" applyBorder="1" applyAlignment="1">
      <alignment horizontal="center" vertical="center" wrapText="1" readingOrder="2"/>
    </xf>
    <xf numFmtId="0" fontId="8" fillId="5" borderId="10" xfId="0" applyFont="1" applyFill="1" applyBorder="1" applyAlignment="1">
      <alignment horizontal="center" vertical="center" wrapText="1" readingOrder="2"/>
    </xf>
    <xf numFmtId="0" fontId="8" fillId="5" borderId="8" xfId="0" applyFont="1" applyFill="1" applyBorder="1" applyAlignment="1">
      <alignment horizontal="center" vertical="center" wrapText="1" readingOrder="2"/>
    </xf>
    <xf numFmtId="0" fontId="8" fillId="5" borderId="32" xfId="0" applyFont="1" applyFill="1" applyBorder="1" applyAlignment="1">
      <alignment horizontal="center" vertical="center" wrapText="1" readingOrder="2"/>
    </xf>
    <xf numFmtId="0" fontId="8" fillId="5" borderId="24" xfId="0" applyFont="1" applyFill="1" applyBorder="1" applyAlignment="1">
      <alignment horizontal="center" vertical="center" wrapText="1" readingOrder="2"/>
    </xf>
    <xf numFmtId="20" fontId="17" fillId="0" borderId="32" xfId="0" applyNumberFormat="1" applyFont="1" applyBorder="1" applyAlignment="1">
      <alignment horizontal="center" vertical="center"/>
    </xf>
    <xf numFmtId="20" fontId="17" fillId="0" borderId="19" xfId="0" applyNumberFormat="1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 readingOrder="2"/>
    </xf>
    <xf numFmtId="0" fontId="2" fillId="5" borderId="8" xfId="0" applyFont="1" applyFill="1" applyBorder="1" applyAlignment="1">
      <alignment horizontal="center" vertical="center" wrapText="1" readingOrder="2"/>
    </xf>
    <xf numFmtId="0" fontId="2" fillId="5" borderId="10" xfId="0" applyFont="1" applyFill="1" applyBorder="1" applyAlignment="1">
      <alignment horizontal="center" vertical="center" wrapText="1" readingOrder="2"/>
    </xf>
    <xf numFmtId="0" fontId="17" fillId="0" borderId="10" xfId="0" applyFont="1" applyFill="1" applyBorder="1" applyAlignment="1">
      <alignment horizontal="center" vertical="center" wrapText="1" readingOrder="2"/>
    </xf>
    <xf numFmtId="20" fontId="17" fillId="0" borderId="32" xfId="0" applyNumberFormat="1" applyFont="1" applyBorder="1" applyAlignment="1">
      <alignment horizontal="center" vertical="center" wrapText="1"/>
    </xf>
    <xf numFmtId="20" fontId="17" fillId="0" borderId="24" xfId="0" applyNumberFormat="1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 readingOrder="2"/>
    </xf>
    <xf numFmtId="0" fontId="8" fillId="2" borderId="32" xfId="0" applyFont="1" applyFill="1" applyBorder="1" applyAlignment="1">
      <alignment horizontal="center" vertical="center" wrapText="1" readingOrder="2"/>
    </xf>
    <xf numFmtId="0" fontId="8" fillId="2" borderId="26" xfId="0" applyFont="1" applyFill="1" applyBorder="1" applyAlignment="1">
      <alignment horizontal="center" vertical="center" wrapText="1" readingOrder="2"/>
    </xf>
    <xf numFmtId="0" fontId="9" fillId="3" borderId="28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15" fillId="5" borderId="32" xfId="0" applyFont="1" applyFill="1" applyBorder="1" applyAlignment="1">
      <alignment horizontal="center" vertical="center" wrapText="1" readingOrder="2"/>
    </xf>
    <xf numFmtId="0" fontId="15" fillId="5" borderId="24" xfId="0" applyFont="1" applyFill="1" applyBorder="1" applyAlignment="1">
      <alignment horizontal="center" vertical="center" wrapText="1" readingOrder="2"/>
    </xf>
    <xf numFmtId="0" fontId="15" fillId="5" borderId="19" xfId="0" applyFont="1" applyFill="1" applyBorder="1" applyAlignment="1">
      <alignment horizontal="center" vertical="center" wrapText="1" readingOrder="2"/>
    </xf>
    <xf numFmtId="20" fontId="1" fillId="0" borderId="14" xfId="0" applyNumberFormat="1" applyFont="1" applyFill="1" applyBorder="1" applyAlignment="1">
      <alignment horizontal="center" vertical="center" wrapText="1" readingOrder="2"/>
    </xf>
    <xf numFmtId="20" fontId="1" fillId="0" borderId="10" xfId="0" applyNumberFormat="1" applyFont="1" applyFill="1" applyBorder="1" applyAlignment="1">
      <alignment horizontal="center" vertical="center" wrapText="1" readingOrder="2"/>
    </xf>
    <xf numFmtId="20" fontId="1" fillId="0" borderId="8" xfId="0" applyNumberFormat="1" applyFont="1" applyFill="1" applyBorder="1" applyAlignment="1">
      <alignment horizontal="center" vertical="center" wrapText="1" readingOrder="2"/>
    </xf>
    <xf numFmtId="0" fontId="17" fillId="0" borderId="26" xfId="0" applyFont="1" applyFill="1" applyBorder="1" applyAlignment="1">
      <alignment horizontal="center" vertical="center" wrapText="1" readingOrder="2"/>
    </xf>
    <xf numFmtId="20" fontId="17" fillId="0" borderId="32" xfId="0" applyNumberFormat="1" applyFont="1" applyBorder="1" applyAlignment="1">
      <alignment horizontal="right" vertical="center"/>
    </xf>
    <xf numFmtId="20" fontId="17" fillId="0" borderId="19" xfId="0" applyNumberFormat="1" applyFont="1" applyBorder="1" applyAlignment="1">
      <alignment horizontal="right" vertical="center"/>
    </xf>
    <xf numFmtId="164" fontId="20" fillId="0" borderId="28" xfId="6" applyNumberFormat="1" applyFont="1" applyBorder="1" applyAlignment="1">
      <alignment horizontal="center" vertical="center" wrapText="1"/>
    </xf>
    <xf numFmtId="164" fontId="20" fillId="0" borderId="1" xfId="6" applyNumberFormat="1" applyFont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readingOrder="2"/>
    </xf>
    <xf numFmtId="0" fontId="22" fillId="3" borderId="1" xfId="0" applyFont="1" applyFill="1" applyBorder="1" applyAlignment="1">
      <alignment horizontal="center" vertical="center" readingOrder="2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20" fontId="17" fillId="0" borderId="32" xfId="0" applyNumberFormat="1" applyFont="1" applyFill="1" applyBorder="1" applyAlignment="1">
      <alignment horizontal="center" vertical="center" wrapText="1" readingOrder="2"/>
    </xf>
    <xf numFmtId="20" fontId="17" fillId="0" borderId="24" xfId="0" applyNumberFormat="1" applyFont="1" applyFill="1" applyBorder="1" applyAlignment="1">
      <alignment horizontal="center" vertical="center" wrapText="1" readingOrder="2"/>
    </xf>
    <xf numFmtId="20" fontId="17" fillId="0" borderId="19" xfId="0" applyNumberFormat="1" applyFont="1" applyFill="1" applyBorder="1" applyAlignment="1">
      <alignment horizontal="center" vertical="center" wrapText="1" readingOrder="2"/>
    </xf>
    <xf numFmtId="0" fontId="15" fillId="5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9" fillId="3" borderId="32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20" fontId="17" fillId="0" borderId="28" xfId="0" applyNumberFormat="1" applyFont="1" applyBorder="1" applyAlignment="1">
      <alignment horizontal="center" vertical="center"/>
    </xf>
  </cellXfs>
  <cellStyles count="8">
    <cellStyle name="Comma" xfId="7" builtinId="3"/>
    <cellStyle name="Comma 2" xfId="2"/>
    <cellStyle name="Currency" xfId="6" builtinId="4"/>
    <cellStyle name="Normal" xfId="0" builtinId="0"/>
    <cellStyle name="Normal 2" xfId="3"/>
    <cellStyle name="Percent" xfId="1" builtinId="5"/>
    <cellStyle name="Percent 2" xfId="4"/>
    <cellStyle name="כותרת 1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</xdr:row>
      <xdr:rowOff>228600</xdr:rowOff>
    </xdr:from>
    <xdr:to>
      <xdr:col>9</xdr:col>
      <xdr:colOff>714375</xdr:colOff>
      <xdr:row>5</xdr:row>
      <xdr:rowOff>95250</xdr:rowOff>
    </xdr:to>
    <xdr:cxnSp macro="">
      <xdr:nvCxnSpPr>
        <xdr:cNvPr id="6" name="מחבר חץ ישר 5"/>
        <xdr:cNvCxnSpPr/>
      </xdr:nvCxnSpPr>
      <xdr:spPr>
        <a:xfrm>
          <a:off x="9982685775" y="476250"/>
          <a:ext cx="38100" cy="781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rightToLeft="1" tabSelected="1"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J86" sqref="J81:J86"/>
    </sheetView>
  </sheetViews>
  <sheetFormatPr defaultRowHeight="12.75"/>
  <cols>
    <col min="1" max="1" width="7.140625" customWidth="1"/>
    <col min="2" max="2" width="7.7109375" customWidth="1"/>
    <col min="3" max="3" width="20.5703125" customWidth="1"/>
    <col min="4" max="4" width="28.7109375" customWidth="1"/>
    <col min="5" max="5" width="9.85546875" customWidth="1"/>
    <col min="6" max="6" width="9.140625" style="14"/>
    <col min="7" max="7" width="7.7109375" customWidth="1"/>
    <col min="8" max="8" width="11.5703125" customWidth="1"/>
    <col min="10" max="10" width="11.28515625" customWidth="1"/>
    <col min="11" max="11" width="9.28515625" customWidth="1"/>
    <col min="12" max="12" width="14.7109375" customWidth="1"/>
    <col min="13" max="13" width="19.28515625" style="152" customWidth="1"/>
  </cols>
  <sheetData>
    <row r="1" spans="1:13" ht="19.5" thickBot="1">
      <c r="A1" s="9"/>
      <c r="B1" s="8"/>
      <c r="C1" s="8"/>
      <c r="D1" s="8" t="s">
        <v>20</v>
      </c>
      <c r="E1" s="8"/>
      <c r="F1" s="11"/>
      <c r="G1" s="309" t="s">
        <v>41</v>
      </c>
      <c r="H1" s="310"/>
      <c r="I1" s="311"/>
      <c r="M1" s="131">
        <f ca="1">TODAY()</f>
        <v>44032</v>
      </c>
    </row>
    <row r="2" spans="1:13" ht="19.5" customHeight="1" thickBot="1">
      <c r="A2" s="4"/>
      <c r="B2" s="4"/>
      <c r="C2" s="264" t="s">
        <v>138</v>
      </c>
      <c r="E2" s="7" t="s">
        <v>61</v>
      </c>
      <c r="F2" s="12"/>
      <c r="J2" s="242" t="s">
        <v>137</v>
      </c>
      <c r="K2" s="189" t="s">
        <v>132</v>
      </c>
      <c r="M2" s="133"/>
    </row>
    <row r="3" spans="1:13" ht="6.75" customHeight="1" thickBot="1">
      <c r="A3" s="6"/>
      <c r="B3" s="4"/>
      <c r="C3" s="5"/>
      <c r="D3" s="4"/>
      <c r="E3" s="4"/>
      <c r="F3" s="4"/>
      <c r="G3" s="4"/>
      <c r="H3" s="4"/>
      <c r="I3" s="4"/>
      <c r="J3" s="4"/>
      <c r="K3" s="4"/>
      <c r="M3" s="132"/>
    </row>
    <row r="4" spans="1:13" ht="13.5" customHeight="1" thickBot="1">
      <c r="A4" s="4"/>
      <c r="B4" s="4"/>
      <c r="C4" s="5" t="s">
        <v>19</v>
      </c>
      <c r="D4" s="4"/>
      <c r="E4" s="4"/>
      <c r="F4" s="13"/>
      <c r="G4" s="4"/>
      <c r="H4" s="4"/>
      <c r="I4" s="292" t="s">
        <v>134</v>
      </c>
      <c r="J4" s="293"/>
      <c r="K4" s="177" t="s">
        <v>21</v>
      </c>
      <c r="M4" s="132"/>
    </row>
    <row r="5" spans="1:13" ht="32.25" customHeight="1" thickBot="1">
      <c r="A5" s="3" t="s">
        <v>18</v>
      </c>
      <c r="B5" s="2" t="s">
        <v>17</v>
      </c>
      <c r="C5" s="294" t="s">
        <v>16</v>
      </c>
      <c r="D5" s="295"/>
      <c r="E5" s="48" t="s">
        <v>15</v>
      </c>
      <c r="F5" s="16" t="s">
        <v>23</v>
      </c>
      <c r="G5" s="290" t="s">
        <v>22</v>
      </c>
      <c r="H5" s="291"/>
      <c r="I5" s="10" t="s">
        <v>14</v>
      </c>
      <c r="J5" s="241" t="s">
        <v>40</v>
      </c>
      <c r="K5" s="10" t="s">
        <v>14</v>
      </c>
      <c r="L5" s="10" t="s">
        <v>131</v>
      </c>
      <c r="M5" s="40" t="s">
        <v>13</v>
      </c>
    </row>
    <row r="6" spans="1:13" ht="18" customHeight="1" thickBot="1">
      <c r="A6" s="267">
        <v>1</v>
      </c>
      <c r="B6" s="267">
        <v>100</v>
      </c>
      <c r="C6" s="275" t="s">
        <v>12</v>
      </c>
      <c r="D6" s="275" t="s">
        <v>56</v>
      </c>
      <c r="E6" s="46" t="s">
        <v>0</v>
      </c>
      <c r="F6" s="98" t="s">
        <v>30</v>
      </c>
      <c r="G6" s="99">
        <v>0.30555555555555552</v>
      </c>
      <c r="H6" s="202"/>
      <c r="I6" s="179">
        <v>3</v>
      </c>
      <c r="J6" s="243"/>
      <c r="K6" s="157"/>
      <c r="L6" s="216">
        <f>J6*2*220*I6</f>
        <v>0</v>
      </c>
      <c r="M6" s="134"/>
    </row>
    <row r="7" spans="1:13" ht="18" customHeight="1" thickBot="1">
      <c r="A7" s="268"/>
      <c r="B7" s="268"/>
      <c r="C7" s="276"/>
      <c r="D7" s="276"/>
      <c r="E7" s="46" t="s">
        <v>0</v>
      </c>
      <c r="F7" s="192" t="s">
        <v>43</v>
      </c>
      <c r="G7" s="100"/>
      <c r="H7" s="107">
        <v>0.58333333333333337</v>
      </c>
      <c r="I7" s="184"/>
      <c r="J7" s="244"/>
      <c r="K7" s="178">
        <v>2</v>
      </c>
      <c r="L7" s="217"/>
      <c r="M7" s="135"/>
    </row>
    <row r="8" spans="1:13" ht="18" customHeight="1" thickBot="1">
      <c r="A8" s="268"/>
      <c r="B8" s="268"/>
      <c r="C8" s="276"/>
      <c r="D8" s="276"/>
      <c r="E8" s="46" t="s">
        <v>0</v>
      </c>
      <c r="F8" s="192" t="s">
        <v>27</v>
      </c>
      <c r="G8" s="99"/>
      <c r="H8" s="203">
        <v>0.53819444444444442</v>
      </c>
      <c r="I8" s="157"/>
      <c r="J8" s="245"/>
      <c r="K8" s="179">
        <v>2</v>
      </c>
      <c r="L8" s="218"/>
      <c r="M8" s="134"/>
    </row>
    <row r="9" spans="1:13" ht="18" customHeight="1" thickBot="1">
      <c r="A9" s="268"/>
      <c r="B9" s="268"/>
      <c r="C9" s="276"/>
      <c r="D9" s="276"/>
      <c r="E9" s="46" t="s">
        <v>0</v>
      </c>
      <c r="F9" s="192" t="s">
        <v>32</v>
      </c>
      <c r="G9" s="99"/>
      <c r="H9" s="203">
        <v>0.61458333333333337</v>
      </c>
      <c r="I9" s="157"/>
      <c r="J9" s="245"/>
      <c r="K9" s="179">
        <v>1</v>
      </c>
      <c r="L9" s="218"/>
      <c r="M9" s="136"/>
    </row>
    <row r="10" spans="1:13" ht="18" customHeight="1" thickBot="1">
      <c r="A10" s="268"/>
      <c r="B10" s="268"/>
      <c r="C10" s="276"/>
      <c r="D10" s="277"/>
      <c r="E10" s="49" t="s">
        <v>0</v>
      </c>
      <c r="F10" s="103" t="s">
        <v>39</v>
      </c>
      <c r="G10" s="101"/>
      <c r="H10" s="125">
        <v>0.49305555555555558</v>
      </c>
      <c r="I10" s="211"/>
      <c r="J10" s="247"/>
      <c r="K10" s="181">
        <v>2</v>
      </c>
      <c r="L10" s="217"/>
      <c r="M10" s="135"/>
    </row>
    <row r="11" spans="1:13" ht="18" customHeight="1" thickBot="1">
      <c r="A11" s="67">
        <v>2</v>
      </c>
      <c r="B11" s="67">
        <v>101</v>
      </c>
      <c r="C11" s="84" t="s">
        <v>60</v>
      </c>
      <c r="D11" s="84" t="s">
        <v>56</v>
      </c>
      <c r="E11" s="50" t="s">
        <v>4</v>
      </c>
      <c r="F11" s="104" t="s">
        <v>30</v>
      </c>
      <c r="G11" s="105">
        <v>0.30902777777777779</v>
      </c>
      <c r="H11" s="124"/>
      <c r="I11" s="58">
        <v>1</v>
      </c>
      <c r="J11" s="248"/>
      <c r="K11" s="182"/>
      <c r="L11" s="219">
        <f t="shared" ref="L11:L14" si="0">J11*2*220*I11</f>
        <v>0</v>
      </c>
      <c r="M11" s="134"/>
    </row>
    <row r="12" spans="1:13" ht="18" customHeight="1" thickBot="1">
      <c r="A12" s="267">
        <v>3</v>
      </c>
      <c r="B12" s="267">
        <v>102</v>
      </c>
      <c r="C12" s="275" t="s">
        <v>12</v>
      </c>
      <c r="D12" s="278" t="s">
        <v>57</v>
      </c>
      <c r="E12" s="46" t="s">
        <v>0</v>
      </c>
      <c r="F12" s="98" t="s">
        <v>30</v>
      </c>
      <c r="G12" s="195">
        <v>0.30555555555555552</v>
      </c>
      <c r="H12" s="204"/>
      <c r="I12" s="179">
        <v>2</v>
      </c>
      <c r="J12" s="243"/>
      <c r="K12" s="157"/>
      <c r="L12" s="220">
        <f t="shared" si="0"/>
        <v>0</v>
      </c>
      <c r="M12" s="136"/>
    </row>
    <row r="13" spans="1:13" ht="18" customHeight="1" thickBot="1">
      <c r="A13" s="268"/>
      <c r="B13" s="268"/>
      <c r="C13" s="276"/>
      <c r="D13" s="279"/>
      <c r="E13" s="47" t="s">
        <v>0</v>
      </c>
      <c r="F13" s="108" t="s">
        <v>27</v>
      </c>
      <c r="G13" s="195">
        <v>0.30555555555555552</v>
      </c>
      <c r="H13" s="156"/>
      <c r="I13" s="185">
        <v>1</v>
      </c>
      <c r="J13" s="250"/>
      <c r="K13" s="183"/>
      <c r="L13" s="219">
        <f t="shared" si="0"/>
        <v>0</v>
      </c>
      <c r="M13" s="213" t="s">
        <v>58</v>
      </c>
    </row>
    <row r="14" spans="1:13" ht="18" customHeight="1" thickBot="1">
      <c r="A14" s="269"/>
      <c r="B14" s="269"/>
      <c r="C14" s="277"/>
      <c r="D14" s="289"/>
      <c r="E14" s="50" t="s">
        <v>4</v>
      </c>
      <c r="F14" s="104"/>
      <c r="G14" s="105">
        <v>0.2951388888888889</v>
      </c>
      <c r="H14" s="124"/>
      <c r="I14" s="58">
        <v>1</v>
      </c>
      <c r="J14" s="249"/>
      <c r="K14" s="182"/>
      <c r="L14" s="219">
        <f t="shared" si="0"/>
        <v>0</v>
      </c>
      <c r="M14" s="137" t="s">
        <v>59</v>
      </c>
    </row>
    <row r="15" spans="1:13" ht="18" customHeight="1">
      <c r="A15" s="68"/>
      <c r="B15" s="68"/>
      <c r="C15" s="275" t="s">
        <v>12</v>
      </c>
      <c r="D15" s="275" t="s">
        <v>57</v>
      </c>
      <c r="E15" s="45" t="s">
        <v>0</v>
      </c>
      <c r="F15" s="273" t="s">
        <v>43</v>
      </c>
      <c r="G15" s="112"/>
      <c r="H15" s="107">
        <v>0.59027777777777779</v>
      </c>
      <c r="I15" s="211"/>
      <c r="J15" s="247"/>
      <c r="K15" s="181">
        <v>2</v>
      </c>
      <c r="L15" s="222"/>
      <c r="M15" s="135"/>
    </row>
    <row r="16" spans="1:13" ht="18" customHeight="1" thickBot="1">
      <c r="A16" s="69"/>
      <c r="B16" s="69"/>
      <c r="C16" s="276"/>
      <c r="D16" s="276"/>
      <c r="E16" s="43" t="s">
        <v>0</v>
      </c>
      <c r="F16" s="274"/>
      <c r="G16" s="113"/>
      <c r="H16" s="109">
        <v>0.58333333333333337</v>
      </c>
      <c r="I16" s="211"/>
      <c r="J16" s="247"/>
      <c r="K16" s="181">
        <v>1</v>
      </c>
      <c r="L16" s="222"/>
      <c r="M16" s="213" t="s">
        <v>58</v>
      </c>
    </row>
    <row r="17" spans="1:13" ht="18" customHeight="1" thickBot="1">
      <c r="A17" s="69">
        <v>4</v>
      </c>
      <c r="B17" s="69"/>
      <c r="C17" s="276"/>
      <c r="D17" s="276"/>
      <c r="E17" s="44" t="s">
        <v>0</v>
      </c>
      <c r="F17" s="196" t="s">
        <v>27</v>
      </c>
      <c r="G17" s="101"/>
      <c r="H17" s="109">
        <v>0.60416666666666663</v>
      </c>
      <c r="I17" s="211"/>
      <c r="J17" s="247"/>
      <c r="K17" s="181">
        <v>1</v>
      </c>
      <c r="L17" s="223"/>
      <c r="M17" s="135"/>
    </row>
    <row r="18" spans="1:13" ht="18" customHeight="1" thickBot="1">
      <c r="A18" s="69"/>
      <c r="B18" s="69"/>
      <c r="C18" s="276"/>
      <c r="D18" s="276"/>
      <c r="E18" s="43" t="s">
        <v>0</v>
      </c>
      <c r="F18" s="192" t="s">
        <v>39</v>
      </c>
      <c r="G18" s="102"/>
      <c r="H18" s="111">
        <v>0.49305555555555558</v>
      </c>
      <c r="I18" s="211"/>
      <c r="J18" s="247"/>
      <c r="K18" s="181">
        <v>1</v>
      </c>
      <c r="L18" s="223"/>
      <c r="M18" s="135"/>
    </row>
    <row r="19" spans="1:13" ht="18" customHeight="1" thickBot="1">
      <c r="A19" s="267">
        <v>5</v>
      </c>
      <c r="B19" s="267">
        <v>104</v>
      </c>
      <c r="C19" s="275" t="s">
        <v>60</v>
      </c>
      <c r="D19" s="275" t="s">
        <v>57</v>
      </c>
      <c r="E19" s="299" t="s">
        <v>0</v>
      </c>
      <c r="F19" s="273" t="s">
        <v>32</v>
      </c>
      <c r="G19" s="99"/>
      <c r="H19" s="107">
        <v>0.53125</v>
      </c>
      <c r="I19" s="188">
        <v>1</v>
      </c>
      <c r="J19" s="251"/>
      <c r="K19" s="179">
        <v>1</v>
      </c>
      <c r="L19" s="224">
        <f t="shared" ref="L19" si="1">J19*2*220*I19</f>
        <v>0</v>
      </c>
      <c r="M19" s="138"/>
    </row>
    <row r="20" spans="1:13" ht="18" customHeight="1" thickBot="1">
      <c r="A20" s="268"/>
      <c r="B20" s="268"/>
      <c r="C20" s="276"/>
      <c r="D20" s="276"/>
      <c r="E20" s="300"/>
      <c r="F20" s="274"/>
      <c r="G20" s="102"/>
      <c r="H20" s="111">
        <v>0.60416666666666663</v>
      </c>
      <c r="I20" s="158"/>
      <c r="J20" s="246"/>
      <c r="K20" s="180">
        <v>1</v>
      </c>
      <c r="L20" s="225"/>
      <c r="M20" s="139"/>
    </row>
    <row r="21" spans="1:13" ht="18" customHeight="1" thickBot="1">
      <c r="A21" s="269"/>
      <c r="B21" s="269"/>
      <c r="C21" s="277"/>
      <c r="D21" s="277"/>
      <c r="E21" s="301"/>
      <c r="F21" s="110" t="s">
        <v>39</v>
      </c>
      <c r="G21" s="102"/>
      <c r="H21" s="111">
        <v>0.48958333333333331</v>
      </c>
      <c r="I21" s="158"/>
      <c r="J21" s="246"/>
      <c r="K21" s="180">
        <v>1</v>
      </c>
      <c r="L21" s="226"/>
      <c r="M21" s="139"/>
    </row>
    <row r="22" spans="1:13" s="1" customFormat="1" ht="18" customHeight="1" thickBot="1">
      <c r="A22" s="267">
        <v>6</v>
      </c>
      <c r="B22" s="267">
        <v>105</v>
      </c>
      <c r="C22" s="275" t="s">
        <v>5</v>
      </c>
      <c r="D22" s="275" t="s">
        <v>11</v>
      </c>
      <c r="E22" s="46" t="s">
        <v>0</v>
      </c>
      <c r="F22" s="192" t="s">
        <v>30</v>
      </c>
      <c r="G22" s="100">
        <v>0.30208333333333331</v>
      </c>
      <c r="H22" s="107">
        <v>0.58333333333333337</v>
      </c>
      <c r="I22" s="178">
        <v>2</v>
      </c>
      <c r="J22" s="252"/>
      <c r="K22" s="178">
        <v>2</v>
      </c>
      <c r="L22" s="227">
        <f t="shared" ref="L22:L23" si="2">J22*2*220*I22</f>
        <v>0</v>
      </c>
      <c r="M22" s="140" t="s">
        <v>133</v>
      </c>
    </row>
    <row r="23" spans="1:13" s="1" customFormat="1" ht="18" customHeight="1" thickBot="1">
      <c r="A23" s="268"/>
      <c r="B23" s="268"/>
      <c r="C23" s="276"/>
      <c r="D23" s="276"/>
      <c r="E23" s="89" t="s">
        <v>0</v>
      </c>
      <c r="F23" s="110" t="s">
        <v>32</v>
      </c>
      <c r="G23" s="102"/>
      <c r="H23" s="111">
        <v>0.53472222222222221</v>
      </c>
      <c r="I23" s="178">
        <v>1</v>
      </c>
      <c r="J23" s="252"/>
      <c r="K23" s="180">
        <v>1</v>
      </c>
      <c r="L23" s="227">
        <f t="shared" si="2"/>
        <v>0</v>
      </c>
      <c r="M23" s="52" t="s">
        <v>62</v>
      </c>
    </row>
    <row r="24" spans="1:13" s="1" customFormat="1" ht="18" customHeight="1" thickBot="1">
      <c r="A24" s="268"/>
      <c r="B24" s="268"/>
      <c r="C24" s="276"/>
      <c r="D24" s="276"/>
      <c r="E24" s="46" t="s">
        <v>0</v>
      </c>
      <c r="F24" s="192" t="s">
        <v>32</v>
      </c>
      <c r="G24" s="99"/>
      <c r="H24" s="203" t="s">
        <v>66</v>
      </c>
      <c r="I24" s="157"/>
      <c r="J24" s="245"/>
      <c r="K24" s="179"/>
      <c r="L24" s="229"/>
      <c r="M24" s="141" t="s">
        <v>67</v>
      </c>
    </row>
    <row r="25" spans="1:13" s="1" customFormat="1" ht="18" customHeight="1" thickBot="1">
      <c r="A25" s="268"/>
      <c r="B25" s="268"/>
      <c r="C25" s="276"/>
      <c r="D25" s="276"/>
      <c r="E25" s="46" t="s">
        <v>0</v>
      </c>
      <c r="F25" s="192" t="s">
        <v>39</v>
      </c>
      <c r="G25" s="114"/>
      <c r="H25" s="205">
        <v>0.49305555555555558</v>
      </c>
      <c r="I25" s="211"/>
      <c r="J25" s="247"/>
      <c r="K25" s="181">
        <v>1</v>
      </c>
      <c r="L25" s="230"/>
      <c r="M25" s="52"/>
    </row>
    <row r="26" spans="1:13" s="1" customFormat="1" ht="18" customHeight="1" thickBot="1">
      <c r="A26" s="71">
        <v>7</v>
      </c>
      <c r="B26" s="72"/>
      <c r="C26" s="275" t="s">
        <v>24</v>
      </c>
      <c r="D26" s="275" t="s">
        <v>11</v>
      </c>
      <c r="E26" s="46" t="s">
        <v>0</v>
      </c>
      <c r="F26" s="192" t="s">
        <v>30</v>
      </c>
      <c r="G26" s="100">
        <v>0.30555555555555552</v>
      </c>
      <c r="H26" s="107">
        <v>0.58333333333333337</v>
      </c>
      <c r="I26" s="178">
        <v>1</v>
      </c>
      <c r="J26" s="252"/>
      <c r="K26" s="178">
        <v>1</v>
      </c>
      <c r="L26" s="231">
        <f t="shared" ref="L26:L37" si="3">J26*2*220*I26</f>
        <v>0</v>
      </c>
      <c r="M26" s="65" t="s">
        <v>133</v>
      </c>
    </row>
    <row r="27" spans="1:13" s="1" customFormat="1" ht="18" customHeight="1" thickBot="1">
      <c r="A27" s="73"/>
      <c r="B27" s="74"/>
      <c r="C27" s="277"/>
      <c r="D27" s="277"/>
      <c r="E27" s="89" t="s">
        <v>0</v>
      </c>
      <c r="F27" s="110" t="s">
        <v>64</v>
      </c>
      <c r="G27" s="102"/>
      <c r="H27" s="125" t="s">
        <v>65</v>
      </c>
      <c r="I27" s="211"/>
      <c r="J27" s="247"/>
      <c r="K27" s="181">
        <v>1</v>
      </c>
      <c r="L27" s="230"/>
      <c r="M27" s="142" t="s">
        <v>63</v>
      </c>
    </row>
    <row r="28" spans="1:13" s="1" customFormat="1" ht="18" customHeight="1" thickBot="1">
      <c r="A28" s="198">
        <v>8</v>
      </c>
      <c r="B28" s="198">
        <v>107</v>
      </c>
      <c r="C28" s="275" t="s">
        <v>69</v>
      </c>
      <c r="D28" s="197" t="s">
        <v>56</v>
      </c>
      <c r="E28" s="92" t="s">
        <v>4</v>
      </c>
      <c r="F28" s="302" t="s">
        <v>30</v>
      </c>
      <c r="G28" s="280">
        <v>0.2986111111111111</v>
      </c>
      <c r="H28" s="115"/>
      <c r="I28" s="178">
        <v>1</v>
      </c>
      <c r="J28" s="254"/>
      <c r="K28" s="184"/>
      <c r="L28" s="232">
        <f>J28*1*220*I28</f>
        <v>0</v>
      </c>
      <c r="M28" s="143"/>
    </row>
    <row r="29" spans="1:13" s="1" customFormat="1" ht="18" customHeight="1" thickBot="1">
      <c r="A29" s="198">
        <v>9</v>
      </c>
      <c r="B29" s="198">
        <v>108</v>
      </c>
      <c r="C29" s="276"/>
      <c r="D29" s="194" t="s">
        <v>57</v>
      </c>
      <c r="E29" s="92" t="s">
        <v>4</v>
      </c>
      <c r="F29" s="285"/>
      <c r="G29" s="272"/>
      <c r="H29" s="115"/>
      <c r="I29" s="178">
        <v>1</v>
      </c>
      <c r="J29" s="254"/>
      <c r="K29" s="184"/>
      <c r="L29" s="232">
        <f t="shared" ref="L29:L36" si="4">J29*1*220*I29</f>
        <v>0</v>
      </c>
      <c r="M29" s="143"/>
    </row>
    <row r="30" spans="1:13" s="1" customFormat="1" ht="18" customHeight="1" thickBot="1">
      <c r="A30" s="198">
        <v>10</v>
      </c>
      <c r="B30" s="198">
        <v>109</v>
      </c>
      <c r="C30" s="276"/>
      <c r="D30" s="194" t="s">
        <v>70</v>
      </c>
      <c r="E30" s="92" t="s">
        <v>4</v>
      </c>
      <c r="F30" s="285"/>
      <c r="G30" s="272"/>
      <c r="H30" s="115"/>
      <c r="I30" s="178">
        <v>1</v>
      </c>
      <c r="J30" s="254"/>
      <c r="K30" s="184"/>
      <c r="L30" s="232">
        <f t="shared" si="4"/>
        <v>0</v>
      </c>
      <c r="M30" s="143"/>
    </row>
    <row r="31" spans="1:13" s="1" customFormat="1" ht="18" customHeight="1" thickBot="1">
      <c r="A31" s="198">
        <v>11</v>
      </c>
      <c r="B31" s="198">
        <v>110</v>
      </c>
      <c r="C31" s="276"/>
      <c r="D31" s="84" t="s">
        <v>71</v>
      </c>
      <c r="E31" s="92" t="s">
        <v>4</v>
      </c>
      <c r="F31" s="285"/>
      <c r="G31" s="272"/>
      <c r="H31" s="115"/>
      <c r="I31" s="178">
        <v>1</v>
      </c>
      <c r="J31" s="254"/>
      <c r="K31" s="184"/>
      <c r="L31" s="232">
        <f t="shared" si="4"/>
        <v>0</v>
      </c>
      <c r="M31" s="143"/>
    </row>
    <row r="32" spans="1:13" s="1" customFormat="1" ht="18" customHeight="1" thickBot="1">
      <c r="A32" s="198">
        <v>12</v>
      </c>
      <c r="B32" s="198">
        <v>111</v>
      </c>
      <c r="C32" s="276"/>
      <c r="D32" s="85" t="s">
        <v>11</v>
      </c>
      <c r="E32" s="92" t="s">
        <v>4</v>
      </c>
      <c r="F32" s="285"/>
      <c r="G32" s="99">
        <v>0.2951388888888889</v>
      </c>
      <c r="H32" s="115"/>
      <c r="I32" s="178">
        <v>1</v>
      </c>
      <c r="J32" s="254"/>
      <c r="K32" s="184"/>
      <c r="L32" s="232">
        <f t="shared" si="4"/>
        <v>0</v>
      </c>
      <c r="M32" s="143"/>
    </row>
    <row r="33" spans="1:13" ht="18" customHeight="1" thickBot="1">
      <c r="A33" s="67">
        <v>13</v>
      </c>
      <c r="B33" s="75">
        <v>112</v>
      </c>
      <c r="C33" s="276"/>
      <c r="D33" s="84" t="s">
        <v>73</v>
      </c>
      <c r="E33" s="20" t="s">
        <v>4</v>
      </c>
      <c r="F33" s="104" t="s">
        <v>72</v>
      </c>
      <c r="G33" s="116"/>
      <c r="H33" s="124">
        <v>0.5625</v>
      </c>
      <c r="I33" s="58">
        <v>1</v>
      </c>
      <c r="J33" s="255"/>
      <c r="K33" s="58">
        <v>1</v>
      </c>
      <c r="L33" s="219">
        <f t="shared" si="4"/>
        <v>0</v>
      </c>
      <c r="M33" s="144" t="s">
        <v>67</v>
      </c>
    </row>
    <row r="34" spans="1:13" ht="18" customHeight="1" thickBot="1">
      <c r="A34" s="67">
        <v>14</v>
      </c>
      <c r="B34" s="75">
        <v>113</v>
      </c>
      <c r="C34" s="276"/>
      <c r="D34" s="84" t="s">
        <v>34</v>
      </c>
      <c r="E34" s="20" t="s">
        <v>4</v>
      </c>
      <c r="F34" s="273" t="s">
        <v>74</v>
      </c>
      <c r="G34" s="117"/>
      <c r="H34" s="303">
        <v>0.72916666666666663</v>
      </c>
      <c r="I34" s="58">
        <v>1</v>
      </c>
      <c r="J34" s="255"/>
      <c r="K34" s="58">
        <v>1</v>
      </c>
      <c r="L34" s="219">
        <f t="shared" si="4"/>
        <v>0</v>
      </c>
      <c r="M34" s="144"/>
    </row>
    <row r="35" spans="1:13" ht="18" customHeight="1" thickBot="1">
      <c r="A35" s="67">
        <v>15</v>
      </c>
      <c r="B35" s="75">
        <v>114</v>
      </c>
      <c r="C35" s="276"/>
      <c r="D35" s="84" t="s">
        <v>75</v>
      </c>
      <c r="E35" s="20" t="s">
        <v>4</v>
      </c>
      <c r="F35" s="274"/>
      <c r="G35" s="117"/>
      <c r="H35" s="304"/>
      <c r="I35" s="58">
        <v>1</v>
      </c>
      <c r="J35" s="255"/>
      <c r="K35" s="58">
        <v>1</v>
      </c>
      <c r="L35" s="219">
        <f t="shared" si="4"/>
        <v>0</v>
      </c>
      <c r="M35" s="144"/>
    </row>
    <row r="36" spans="1:13" ht="18" customHeight="1" thickBot="1">
      <c r="A36" s="67">
        <v>16</v>
      </c>
      <c r="B36" s="75">
        <v>115</v>
      </c>
      <c r="C36" s="277"/>
      <c r="D36" s="84" t="s">
        <v>76</v>
      </c>
      <c r="E36" s="20" t="s">
        <v>4</v>
      </c>
      <c r="F36" s="104"/>
      <c r="G36" s="116"/>
      <c r="H36" s="124">
        <v>0.63541666666666663</v>
      </c>
      <c r="I36" s="58">
        <v>1</v>
      </c>
      <c r="J36" s="255"/>
      <c r="K36" s="58">
        <v>1</v>
      </c>
      <c r="L36" s="219">
        <f t="shared" si="4"/>
        <v>0</v>
      </c>
      <c r="M36" s="144" t="s">
        <v>67</v>
      </c>
    </row>
    <row r="37" spans="1:13" ht="18" customHeight="1" thickBot="1">
      <c r="A37" s="267">
        <v>17</v>
      </c>
      <c r="B37" s="267">
        <v>116</v>
      </c>
      <c r="C37" s="275" t="s">
        <v>9</v>
      </c>
      <c r="D37" s="275" t="s">
        <v>10</v>
      </c>
      <c r="E37" s="24" t="s">
        <v>0</v>
      </c>
      <c r="F37" s="273" t="s">
        <v>30</v>
      </c>
      <c r="G37" s="100">
        <v>0.30208333333333331</v>
      </c>
      <c r="H37" s="206">
        <v>0.53819444444444442</v>
      </c>
      <c r="I37" s="178">
        <v>1</v>
      </c>
      <c r="J37" s="252"/>
      <c r="K37" s="178">
        <v>1</v>
      </c>
      <c r="L37" s="227">
        <f t="shared" si="3"/>
        <v>0</v>
      </c>
      <c r="M37" s="145" t="s">
        <v>135</v>
      </c>
    </row>
    <row r="38" spans="1:13" ht="18" customHeight="1" thickBot="1">
      <c r="A38" s="268"/>
      <c r="B38" s="268"/>
      <c r="C38" s="276"/>
      <c r="D38" s="276"/>
      <c r="E38" s="90" t="s">
        <v>0</v>
      </c>
      <c r="F38" s="274"/>
      <c r="G38" s="105">
        <v>0.30208333333333331</v>
      </c>
      <c r="H38" s="124"/>
      <c r="I38" s="58">
        <v>1</v>
      </c>
      <c r="J38" s="256"/>
      <c r="K38" s="182"/>
      <c r="L38" s="219">
        <f t="shared" ref="L38" si="5">J38*1*220*I38</f>
        <v>0</v>
      </c>
      <c r="M38" s="214" t="s">
        <v>68</v>
      </c>
    </row>
    <row r="39" spans="1:13" ht="18" customHeight="1" thickBot="1">
      <c r="A39" s="268"/>
      <c r="B39" s="268"/>
      <c r="C39" s="276"/>
      <c r="D39" s="276"/>
      <c r="E39" s="24" t="s">
        <v>0</v>
      </c>
      <c r="F39" s="104" t="s">
        <v>43</v>
      </c>
      <c r="G39" s="116"/>
      <c r="H39" s="206">
        <v>0.58333333333333337</v>
      </c>
      <c r="I39" s="182"/>
      <c r="J39" s="257"/>
      <c r="K39" s="58">
        <v>2</v>
      </c>
      <c r="L39" s="233"/>
      <c r="M39" s="143"/>
    </row>
    <row r="40" spans="1:13" ht="18" customHeight="1" thickBot="1">
      <c r="A40" s="268"/>
      <c r="B40" s="268"/>
      <c r="C40" s="276"/>
      <c r="D40" s="276"/>
      <c r="E40" s="24" t="s">
        <v>0</v>
      </c>
      <c r="F40" s="98" t="s">
        <v>29</v>
      </c>
      <c r="G40" s="119"/>
      <c r="H40" s="203">
        <v>0.60416666666666663</v>
      </c>
      <c r="I40" s="157"/>
      <c r="J40" s="245"/>
      <c r="K40" s="180">
        <v>1</v>
      </c>
      <c r="L40" s="229"/>
      <c r="M40" s="143"/>
    </row>
    <row r="41" spans="1:13" ht="18" customHeight="1" thickBot="1">
      <c r="A41" s="198">
        <v>18</v>
      </c>
      <c r="B41" s="198">
        <v>117</v>
      </c>
      <c r="C41" s="278" t="s">
        <v>12</v>
      </c>
      <c r="D41" s="84" t="s">
        <v>50</v>
      </c>
      <c r="E41" s="91" t="s">
        <v>0</v>
      </c>
      <c r="F41" s="192" t="s">
        <v>27</v>
      </c>
      <c r="G41" s="199">
        <v>0.30208333333333331</v>
      </c>
      <c r="H41" s="203"/>
      <c r="I41" s="178">
        <v>1</v>
      </c>
      <c r="J41" s="252"/>
      <c r="K41" s="158"/>
      <c r="L41" s="227">
        <f t="shared" ref="L41" si="6">J41*2*220*I41</f>
        <v>0</v>
      </c>
      <c r="M41" s="147"/>
    </row>
    <row r="42" spans="1:13" ht="18" customHeight="1" thickBot="1">
      <c r="A42" s="267">
        <v>19</v>
      </c>
      <c r="B42" s="267">
        <v>118</v>
      </c>
      <c r="C42" s="276"/>
      <c r="D42" s="276" t="s">
        <v>51</v>
      </c>
      <c r="E42" s="92" t="s">
        <v>0</v>
      </c>
      <c r="F42" s="192" t="s">
        <v>43</v>
      </c>
      <c r="G42" s="119"/>
      <c r="H42" s="206">
        <v>0.59027777777777779</v>
      </c>
      <c r="I42" s="178">
        <v>1</v>
      </c>
      <c r="J42" s="252"/>
      <c r="K42" s="180">
        <v>1</v>
      </c>
      <c r="L42" s="234">
        <f t="shared" ref="L42" si="7">J42*1*220*I42</f>
        <v>0</v>
      </c>
      <c r="M42" s="147"/>
    </row>
    <row r="43" spans="1:13" ht="18" customHeight="1" thickBot="1">
      <c r="A43" s="268"/>
      <c r="B43" s="268"/>
      <c r="C43" s="276"/>
      <c r="D43" s="276"/>
      <c r="E43" s="92" t="s">
        <v>0</v>
      </c>
      <c r="F43" s="192" t="s">
        <v>32</v>
      </c>
      <c r="G43" s="119"/>
      <c r="H43" s="206">
        <v>0.53819444444444442</v>
      </c>
      <c r="I43" s="157"/>
      <c r="J43" s="245"/>
      <c r="K43" s="180">
        <v>1</v>
      </c>
      <c r="L43" s="229"/>
      <c r="M43" s="143"/>
    </row>
    <row r="44" spans="1:13" ht="18" customHeight="1" thickBot="1">
      <c r="A44" s="267">
        <v>20</v>
      </c>
      <c r="B44" s="267">
        <v>119</v>
      </c>
      <c r="C44" s="275" t="s">
        <v>12</v>
      </c>
      <c r="D44" s="278" t="s">
        <v>52</v>
      </c>
      <c r="E44" s="92" t="s">
        <v>4</v>
      </c>
      <c r="F44" s="192" t="s">
        <v>30</v>
      </c>
      <c r="G44" s="199">
        <v>0.30555555555555552</v>
      </c>
      <c r="H44" s="203"/>
      <c r="I44" s="178">
        <v>1</v>
      </c>
      <c r="J44" s="252"/>
      <c r="K44" s="158"/>
      <c r="L44" s="235">
        <f t="shared" ref="L44" si="8">J44*2*220*I44</f>
        <v>0</v>
      </c>
      <c r="M44" s="147"/>
    </row>
    <row r="45" spans="1:13" ht="18" customHeight="1" thickBot="1">
      <c r="A45" s="268"/>
      <c r="B45" s="268"/>
      <c r="C45" s="276"/>
      <c r="D45" s="276"/>
      <c r="E45" s="92" t="s">
        <v>4</v>
      </c>
      <c r="F45" s="192" t="s">
        <v>43</v>
      </c>
      <c r="G45" s="119"/>
      <c r="H45" s="206">
        <v>0.58333333333333337</v>
      </c>
      <c r="I45" s="157"/>
      <c r="J45" s="245"/>
      <c r="K45" s="180">
        <v>1</v>
      </c>
      <c r="L45" s="229"/>
      <c r="M45" s="147"/>
    </row>
    <row r="46" spans="1:13" ht="18" customHeight="1" thickBot="1">
      <c r="A46" s="268"/>
      <c r="B46" s="268"/>
      <c r="C46" s="276"/>
      <c r="D46" s="276"/>
      <c r="E46" s="92" t="s">
        <v>4</v>
      </c>
      <c r="F46" s="192" t="s">
        <v>55</v>
      </c>
      <c r="G46" s="119"/>
      <c r="H46" s="206">
        <v>0.53819444444444442</v>
      </c>
      <c r="I46" s="157"/>
      <c r="J46" s="245"/>
      <c r="K46" s="180">
        <v>1</v>
      </c>
      <c r="L46" s="229"/>
      <c r="M46" s="147" t="s">
        <v>54</v>
      </c>
    </row>
    <row r="47" spans="1:13" ht="18" customHeight="1" thickBot="1">
      <c r="A47" s="268"/>
      <c r="B47" s="268"/>
      <c r="C47" s="276"/>
      <c r="D47" s="276"/>
      <c r="E47" s="92" t="s">
        <v>4</v>
      </c>
      <c r="F47" s="110" t="s">
        <v>32</v>
      </c>
      <c r="G47" s="119"/>
      <c r="H47" s="206">
        <v>0.61458333333333337</v>
      </c>
      <c r="I47" s="157"/>
      <c r="J47" s="245"/>
      <c r="K47" s="180">
        <v>1</v>
      </c>
      <c r="L47" s="229"/>
      <c r="M47" s="147"/>
    </row>
    <row r="48" spans="1:13" ht="18" customHeight="1" thickBot="1">
      <c r="A48" s="67">
        <v>21</v>
      </c>
      <c r="B48" s="75">
        <v>120</v>
      </c>
      <c r="C48" s="84" t="s">
        <v>139</v>
      </c>
      <c r="D48" s="84" t="s">
        <v>5</v>
      </c>
      <c r="E48" s="34" t="s">
        <v>4</v>
      </c>
      <c r="F48" s="104"/>
      <c r="G48" s="105">
        <v>0.30555555555555552</v>
      </c>
      <c r="H48" s="124"/>
      <c r="I48" s="58">
        <v>1</v>
      </c>
      <c r="J48" s="256"/>
      <c r="K48" s="182"/>
      <c r="L48" s="219">
        <f t="shared" ref="L48" si="9">J48*1*220*I48</f>
        <v>0</v>
      </c>
      <c r="M48" s="146"/>
    </row>
    <row r="49" spans="1:13" ht="20.100000000000001" customHeight="1" thickBot="1">
      <c r="A49" s="200">
        <v>22</v>
      </c>
      <c r="B49" s="200">
        <v>121</v>
      </c>
      <c r="C49" s="282" t="s">
        <v>79</v>
      </c>
      <c r="D49" s="191" t="s">
        <v>80</v>
      </c>
      <c r="E49" s="92" t="s">
        <v>0</v>
      </c>
      <c r="F49" s="192" t="s">
        <v>27</v>
      </c>
      <c r="G49" s="195">
        <v>0.30902777777777779</v>
      </c>
      <c r="H49" s="193" t="s">
        <v>81</v>
      </c>
      <c r="I49" s="58">
        <v>1</v>
      </c>
      <c r="J49" s="256"/>
      <c r="K49" s="58">
        <v>1</v>
      </c>
      <c r="L49" s="219">
        <f t="shared" ref="L49:L53" si="10">J49*2*220*I49</f>
        <v>0</v>
      </c>
      <c r="M49" s="51"/>
    </row>
    <row r="50" spans="1:13" ht="20.100000000000001" customHeight="1" thickBot="1">
      <c r="A50" s="200">
        <v>23</v>
      </c>
      <c r="B50" s="200">
        <v>122</v>
      </c>
      <c r="C50" s="284"/>
      <c r="D50" s="191" t="s">
        <v>82</v>
      </c>
      <c r="E50" s="92" t="s">
        <v>0</v>
      </c>
      <c r="F50" s="192" t="s">
        <v>27</v>
      </c>
      <c r="G50" s="195">
        <v>0.3125</v>
      </c>
      <c r="H50" s="193" t="s">
        <v>81</v>
      </c>
      <c r="I50" s="58">
        <v>2</v>
      </c>
      <c r="J50" s="256"/>
      <c r="K50" s="58">
        <v>1</v>
      </c>
      <c r="L50" s="219">
        <f t="shared" si="10"/>
        <v>0</v>
      </c>
      <c r="M50" s="51"/>
    </row>
    <row r="51" spans="1:13" ht="20.100000000000001" customHeight="1" thickBot="1">
      <c r="A51" s="200">
        <v>24</v>
      </c>
      <c r="B51" s="200">
        <v>123</v>
      </c>
      <c r="C51" s="284"/>
      <c r="D51" s="191" t="s">
        <v>45</v>
      </c>
      <c r="E51" s="92" t="s">
        <v>0</v>
      </c>
      <c r="F51" s="192" t="s">
        <v>27</v>
      </c>
      <c r="G51" s="195">
        <v>0.30902777777777779</v>
      </c>
      <c r="H51" s="193" t="s">
        <v>81</v>
      </c>
      <c r="I51" s="58">
        <v>1</v>
      </c>
      <c r="J51" s="256"/>
      <c r="K51" s="58">
        <v>1</v>
      </c>
      <c r="L51" s="219">
        <f t="shared" si="10"/>
        <v>0</v>
      </c>
      <c r="M51" s="51"/>
    </row>
    <row r="52" spans="1:13" ht="20.100000000000001" customHeight="1" thickBot="1">
      <c r="A52" s="200">
        <v>25</v>
      </c>
      <c r="B52" s="200">
        <v>124</v>
      </c>
      <c r="C52" s="284"/>
      <c r="D52" s="191" t="s">
        <v>83</v>
      </c>
      <c r="E52" s="92" t="s">
        <v>0</v>
      </c>
      <c r="F52" s="192" t="s">
        <v>27</v>
      </c>
      <c r="G52" s="195">
        <v>0.30902777777777779</v>
      </c>
      <c r="H52" s="193"/>
      <c r="I52" s="58">
        <v>1</v>
      </c>
      <c r="J52" s="256"/>
      <c r="K52" s="158"/>
      <c r="L52" s="228">
        <f t="shared" si="10"/>
        <v>0</v>
      </c>
      <c r="M52" s="51"/>
    </row>
    <row r="53" spans="1:13" ht="20.100000000000001" customHeight="1" thickBot="1">
      <c r="A53" s="200">
        <v>26</v>
      </c>
      <c r="B53" s="200">
        <v>125</v>
      </c>
      <c r="C53" s="284"/>
      <c r="D53" s="191" t="s">
        <v>85</v>
      </c>
      <c r="E53" s="92" t="s">
        <v>0</v>
      </c>
      <c r="F53" s="83" t="s">
        <v>27</v>
      </c>
      <c r="G53" s="98"/>
      <c r="H53" s="193" t="s">
        <v>81</v>
      </c>
      <c r="I53" s="58">
        <v>1</v>
      </c>
      <c r="J53" s="256"/>
      <c r="K53" s="58"/>
      <c r="L53" s="228">
        <f t="shared" si="10"/>
        <v>0</v>
      </c>
      <c r="M53" s="190" t="s">
        <v>86</v>
      </c>
    </row>
    <row r="54" spans="1:13" ht="20.100000000000001" customHeight="1" thickBot="1">
      <c r="A54" s="265">
        <v>27</v>
      </c>
      <c r="B54" s="265">
        <v>126</v>
      </c>
      <c r="C54" s="282" t="s">
        <v>92</v>
      </c>
      <c r="D54" s="282" t="s">
        <v>84</v>
      </c>
      <c r="E54" s="34" t="s">
        <v>0</v>
      </c>
      <c r="F54" s="273" t="s">
        <v>27</v>
      </c>
      <c r="G54" s="120">
        <v>0.31944444444444448</v>
      </c>
      <c r="H54" s="207" t="s">
        <v>81</v>
      </c>
      <c r="I54" s="58">
        <v>3</v>
      </c>
      <c r="J54" s="256"/>
      <c r="K54" s="58">
        <v>3</v>
      </c>
      <c r="L54" s="219">
        <f t="shared" ref="L54:L56" si="11">J54*2*220*I54</f>
        <v>0</v>
      </c>
      <c r="M54" s="51"/>
    </row>
    <row r="55" spans="1:13" ht="20.100000000000001" customHeight="1" thickBot="1">
      <c r="A55" s="266"/>
      <c r="B55" s="266"/>
      <c r="C55" s="283"/>
      <c r="D55" s="283"/>
      <c r="E55" s="89" t="s">
        <v>4</v>
      </c>
      <c r="F55" s="274"/>
      <c r="G55" s="121"/>
      <c r="H55" s="208" t="s">
        <v>81</v>
      </c>
      <c r="I55" s="58">
        <v>1</v>
      </c>
      <c r="J55" s="256"/>
      <c r="K55" s="180">
        <v>1</v>
      </c>
      <c r="L55" s="228">
        <f>J55*1*220*I55</f>
        <v>0</v>
      </c>
      <c r="M55" s="53" t="s">
        <v>93</v>
      </c>
    </row>
    <row r="56" spans="1:13" s="1" customFormat="1" ht="18" customHeight="1" thickBot="1">
      <c r="A56" s="267">
        <v>28</v>
      </c>
      <c r="B56" s="267">
        <v>127</v>
      </c>
      <c r="C56" s="275" t="s">
        <v>7</v>
      </c>
      <c r="D56" s="296" t="s">
        <v>48</v>
      </c>
      <c r="E56" s="92" t="s">
        <v>4</v>
      </c>
      <c r="F56" s="82" t="s">
        <v>27</v>
      </c>
      <c r="G56" s="122">
        <v>0.32291666666666669</v>
      </c>
      <c r="H56" s="209"/>
      <c r="I56" s="212">
        <v>1</v>
      </c>
      <c r="J56" s="258"/>
      <c r="K56" s="184"/>
      <c r="L56" s="227">
        <f t="shared" si="11"/>
        <v>0</v>
      </c>
      <c r="M56" s="51"/>
    </row>
    <row r="57" spans="1:13" s="1" customFormat="1" ht="18" customHeight="1" thickBot="1">
      <c r="A57" s="268"/>
      <c r="B57" s="268"/>
      <c r="C57" s="276"/>
      <c r="D57" s="297"/>
      <c r="E57" s="95" t="s">
        <v>0</v>
      </c>
      <c r="F57" s="83" t="s">
        <v>27</v>
      </c>
      <c r="G57" s="123"/>
      <c r="H57" s="209">
        <v>0.57291666666666663</v>
      </c>
      <c r="I57" s="182"/>
      <c r="J57" s="259"/>
      <c r="K57" s="58">
        <v>1</v>
      </c>
      <c r="L57" s="236"/>
      <c r="M57" s="51"/>
    </row>
    <row r="58" spans="1:13" s="1" customFormat="1" ht="18" customHeight="1" thickBot="1">
      <c r="A58" s="269"/>
      <c r="B58" s="269"/>
      <c r="C58" s="276"/>
      <c r="D58" s="298"/>
      <c r="E58" s="93" t="s">
        <v>0</v>
      </c>
      <c r="F58" s="83" t="s">
        <v>27</v>
      </c>
      <c r="G58" s="123"/>
      <c r="H58" s="209">
        <v>0.65625</v>
      </c>
      <c r="I58" s="182"/>
      <c r="J58" s="259"/>
      <c r="K58" s="58">
        <v>1</v>
      </c>
      <c r="L58" s="236"/>
      <c r="M58" s="51" t="s">
        <v>47</v>
      </c>
    </row>
    <row r="59" spans="1:13" s="1" customFormat="1" ht="18" customHeight="1" thickBot="1">
      <c r="A59" s="70">
        <v>29</v>
      </c>
      <c r="B59" s="70">
        <v>128</v>
      </c>
      <c r="C59" s="276"/>
      <c r="D59" s="86" t="s">
        <v>49</v>
      </c>
      <c r="E59" s="33" t="s">
        <v>4</v>
      </c>
      <c r="F59" s="106" t="s">
        <v>27</v>
      </c>
      <c r="G59" s="100">
        <v>0.3263888888888889</v>
      </c>
      <c r="H59" s="209"/>
      <c r="I59" s="212">
        <v>1</v>
      </c>
      <c r="J59" s="258"/>
      <c r="K59" s="183"/>
      <c r="L59" s="221">
        <f t="shared" ref="L59:L61" si="12">J59*1*220*I59</f>
        <v>0</v>
      </c>
      <c r="M59" s="140"/>
    </row>
    <row r="60" spans="1:13" s="1" customFormat="1" ht="18" customHeight="1" thickBot="1">
      <c r="A60" s="70">
        <v>30</v>
      </c>
      <c r="B60" s="70">
        <v>129</v>
      </c>
      <c r="C60" s="276"/>
      <c r="D60" s="84" t="s">
        <v>6</v>
      </c>
      <c r="E60" s="33" t="s">
        <v>0</v>
      </c>
      <c r="F60" s="104" t="s">
        <v>27</v>
      </c>
      <c r="G60" s="122">
        <v>0.32291666666666669</v>
      </c>
      <c r="H60" s="209"/>
      <c r="I60" s="212">
        <v>1</v>
      </c>
      <c r="J60" s="258"/>
      <c r="K60" s="158"/>
      <c r="L60" s="228">
        <f t="shared" si="12"/>
        <v>0</v>
      </c>
      <c r="M60" s="42"/>
    </row>
    <row r="61" spans="1:13" s="1" customFormat="1" ht="18" customHeight="1" thickBot="1">
      <c r="A61" s="198">
        <v>31</v>
      </c>
      <c r="B61" s="198">
        <v>130</v>
      </c>
      <c r="C61" s="276"/>
      <c r="D61" s="194" t="s">
        <v>140</v>
      </c>
      <c r="E61" s="34" t="s">
        <v>0</v>
      </c>
      <c r="F61" s="104" t="s">
        <v>31</v>
      </c>
      <c r="G61" s="105"/>
      <c r="H61" s="124">
        <v>0.53125</v>
      </c>
      <c r="I61" s="212">
        <v>1</v>
      </c>
      <c r="J61" s="258"/>
      <c r="K61" s="58">
        <v>1</v>
      </c>
      <c r="L61" s="237">
        <f t="shared" si="12"/>
        <v>0</v>
      </c>
      <c r="M61" s="65"/>
    </row>
    <row r="62" spans="1:13" ht="18" customHeight="1" thickBot="1">
      <c r="A62" s="267">
        <v>32</v>
      </c>
      <c r="B62" s="267">
        <v>131</v>
      </c>
      <c r="C62" s="275" t="s">
        <v>7</v>
      </c>
      <c r="D62" s="275" t="s">
        <v>44</v>
      </c>
      <c r="E62" s="92" t="s">
        <v>0</v>
      </c>
      <c r="F62" s="196" t="s">
        <v>27</v>
      </c>
      <c r="G62" s="118">
        <v>0.33333333333333331</v>
      </c>
      <c r="H62" s="109"/>
      <c r="I62" s="186">
        <v>1</v>
      </c>
      <c r="J62" s="260"/>
      <c r="K62" s="183"/>
      <c r="L62" s="221">
        <f t="shared" ref="L62:L64" si="13">J62*2*220*I62</f>
        <v>0</v>
      </c>
      <c r="M62" s="148"/>
    </row>
    <row r="63" spans="1:13" ht="18" customHeight="1" thickBot="1">
      <c r="A63" s="269"/>
      <c r="B63" s="269"/>
      <c r="C63" s="277"/>
      <c r="D63" s="277"/>
      <c r="E63" s="35" t="s">
        <v>0</v>
      </c>
      <c r="F63" s="104" t="s">
        <v>27</v>
      </c>
      <c r="G63" s="105"/>
      <c r="H63" s="124" t="s">
        <v>46</v>
      </c>
      <c r="I63" s="182"/>
      <c r="J63" s="257"/>
      <c r="K63" s="58">
        <v>1</v>
      </c>
      <c r="L63" s="233"/>
      <c r="M63" s="149" t="s">
        <v>47</v>
      </c>
    </row>
    <row r="64" spans="1:13" ht="18" customHeight="1" thickBot="1">
      <c r="A64" s="267">
        <v>33</v>
      </c>
      <c r="B64" s="267">
        <v>132</v>
      </c>
      <c r="C64" s="275" t="s">
        <v>7</v>
      </c>
      <c r="D64" s="275" t="s">
        <v>45</v>
      </c>
      <c r="E64" s="92" t="s">
        <v>0</v>
      </c>
      <c r="F64" s="192" t="s">
        <v>27</v>
      </c>
      <c r="G64" s="100">
        <v>0.33333333333333331</v>
      </c>
      <c r="H64" s="107"/>
      <c r="I64" s="186">
        <v>1</v>
      </c>
      <c r="J64" s="260"/>
      <c r="K64" s="184"/>
      <c r="L64" s="221">
        <f t="shared" si="13"/>
        <v>0</v>
      </c>
      <c r="M64" s="150"/>
    </row>
    <row r="65" spans="1:13" ht="18" customHeight="1" thickBot="1">
      <c r="A65" s="268"/>
      <c r="B65" s="268"/>
      <c r="C65" s="276"/>
      <c r="D65" s="276"/>
      <c r="E65" s="92" t="s">
        <v>0</v>
      </c>
      <c r="F65" s="103"/>
      <c r="G65" s="101"/>
      <c r="H65" s="124" t="s">
        <v>46</v>
      </c>
      <c r="I65" s="182"/>
      <c r="J65" s="257"/>
      <c r="K65" s="58">
        <v>1</v>
      </c>
      <c r="L65" s="233"/>
      <c r="M65" s="148" t="s">
        <v>47</v>
      </c>
    </row>
    <row r="66" spans="1:13" s="1" customFormat="1" ht="18" customHeight="1" thickBot="1">
      <c r="A66" s="267">
        <v>34</v>
      </c>
      <c r="B66" s="267">
        <v>133</v>
      </c>
      <c r="C66" s="275" t="s">
        <v>7</v>
      </c>
      <c r="D66" s="275" t="s">
        <v>2</v>
      </c>
      <c r="E66" s="92" t="s">
        <v>0</v>
      </c>
      <c r="F66" s="192" t="s">
        <v>27</v>
      </c>
      <c r="G66" s="100">
        <v>0.32291666666666669</v>
      </c>
      <c r="H66" s="107"/>
      <c r="I66" s="186">
        <v>1</v>
      </c>
      <c r="J66" s="260"/>
      <c r="K66" s="184"/>
      <c r="L66" s="238">
        <f t="shared" ref="L66" si="14">J66*2*220*I66</f>
        <v>0</v>
      </c>
      <c r="M66" s="150"/>
    </row>
    <row r="67" spans="1:13" s="1" customFormat="1" ht="18" customHeight="1" thickBot="1">
      <c r="A67" s="268"/>
      <c r="B67" s="268"/>
      <c r="C67" s="276"/>
      <c r="D67" s="276"/>
      <c r="E67" s="92" t="s">
        <v>0</v>
      </c>
      <c r="F67" s="192" t="s">
        <v>31</v>
      </c>
      <c r="G67" s="100"/>
      <c r="H67" s="107">
        <v>0.53125</v>
      </c>
      <c r="I67" s="182"/>
      <c r="J67" s="257"/>
      <c r="K67" s="186">
        <v>1</v>
      </c>
      <c r="L67" s="233"/>
      <c r="M67" s="147"/>
    </row>
    <row r="68" spans="1:13" s="1" customFormat="1" ht="18" customHeight="1" thickBot="1">
      <c r="A68" s="268"/>
      <c r="B68" s="268"/>
      <c r="C68" s="276"/>
      <c r="D68" s="277"/>
      <c r="E68" s="92" t="s">
        <v>0</v>
      </c>
      <c r="F68" s="192" t="s">
        <v>43</v>
      </c>
      <c r="G68" s="100"/>
      <c r="H68" s="107">
        <v>0.625</v>
      </c>
      <c r="I68" s="182"/>
      <c r="J68" s="257"/>
      <c r="K68" s="186">
        <v>1</v>
      </c>
      <c r="L68" s="233"/>
      <c r="M68" s="51"/>
    </row>
    <row r="69" spans="1:13" s="1" customFormat="1" ht="18" customHeight="1" thickBot="1">
      <c r="A69" s="73">
        <v>35</v>
      </c>
      <c r="B69" s="74">
        <v>134</v>
      </c>
      <c r="C69" s="277"/>
      <c r="D69" s="87" t="s">
        <v>1</v>
      </c>
      <c r="E69" s="22" t="s">
        <v>4</v>
      </c>
      <c r="F69" s="110" t="s">
        <v>42</v>
      </c>
      <c r="G69" s="126"/>
      <c r="H69" s="111">
        <v>0.69444444444444453</v>
      </c>
      <c r="I69" s="187">
        <v>1</v>
      </c>
      <c r="J69" s="261"/>
      <c r="K69" s="180">
        <v>1</v>
      </c>
      <c r="L69" s="228">
        <f>J69*1*220*I69</f>
        <v>0</v>
      </c>
      <c r="M69" s="53"/>
    </row>
    <row r="70" spans="1:13" s="1" customFormat="1" ht="18" customHeight="1" thickBot="1">
      <c r="A70" s="68">
        <v>36</v>
      </c>
      <c r="B70" s="68">
        <v>135</v>
      </c>
      <c r="C70" s="86" t="s">
        <v>7</v>
      </c>
      <c r="D70" s="86" t="s">
        <v>26</v>
      </c>
      <c r="E70" s="32" t="s">
        <v>0</v>
      </c>
      <c r="F70" s="104"/>
      <c r="G70" s="105">
        <v>0.33333333333333331</v>
      </c>
      <c r="H70" s="124"/>
      <c r="I70" s="58">
        <v>1</v>
      </c>
      <c r="J70" s="256"/>
      <c r="K70" s="182"/>
      <c r="L70" s="228">
        <f>J70*1*220*I70</f>
        <v>0</v>
      </c>
      <c r="M70" s="51" t="s">
        <v>47</v>
      </c>
    </row>
    <row r="71" spans="1:13" ht="18" customHeight="1" thickBot="1">
      <c r="A71" s="198">
        <v>37</v>
      </c>
      <c r="B71" s="198">
        <v>136</v>
      </c>
      <c r="C71" s="194" t="s">
        <v>7</v>
      </c>
      <c r="D71" s="194" t="s">
        <v>8</v>
      </c>
      <c r="E71" s="41" t="s">
        <v>4</v>
      </c>
      <c r="F71" s="104" t="s">
        <v>27</v>
      </c>
      <c r="G71" s="99">
        <v>0.33333333333333331</v>
      </c>
      <c r="H71" s="203"/>
      <c r="I71" s="179">
        <v>1</v>
      </c>
      <c r="J71" s="262"/>
      <c r="K71" s="182"/>
      <c r="L71" s="219">
        <f t="shared" ref="L71:L74" si="15">J71*1*220*I71</f>
        <v>0</v>
      </c>
      <c r="M71" s="151" t="s">
        <v>47</v>
      </c>
    </row>
    <row r="72" spans="1:13" s="1" customFormat="1" ht="18" customHeight="1" thickBot="1">
      <c r="A72" s="67">
        <v>38</v>
      </c>
      <c r="B72" s="75">
        <v>137</v>
      </c>
      <c r="C72" s="315" t="s">
        <v>25</v>
      </c>
      <c r="D72" s="88" t="s">
        <v>48</v>
      </c>
      <c r="E72" s="21" t="s">
        <v>0</v>
      </c>
      <c r="F72" s="273" t="s">
        <v>27</v>
      </c>
      <c r="G72" s="280">
        <v>0.30555555555555552</v>
      </c>
      <c r="H72" s="128">
        <v>0.60069444444444442</v>
      </c>
      <c r="I72" s="58">
        <v>1</v>
      </c>
      <c r="J72" s="256"/>
      <c r="K72" s="58">
        <v>1</v>
      </c>
      <c r="L72" s="219">
        <f>J72*2*220*I72</f>
        <v>0</v>
      </c>
      <c r="M72" s="51"/>
    </row>
    <row r="73" spans="1:13" ht="17.25" customHeight="1" thickBot="1">
      <c r="A73" s="67">
        <v>39</v>
      </c>
      <c r="B73" s="75">
        <v>138</v>
      </c>
      <c r="C73" s="316"/>
      <c r="D73" s="88" t="s">
        <v>77</v>
      </c>
      <c r="E73" s="22" t="s">
        <v>4</v>
      </c>
      <c r="F73" s="274"/>
      <c r="G73" s="281"/>
      <c r="H73" s="128">
        <v>0.60069444444444442</v>
      </c>
      <c r="I73" s="58">
        <v>1</v>
      </c>
      <c r="J73" s="256"/>
      <c r="K73" s="58">
        <v>1</v>
      </c>
      <c r="L73" s="219">
        <f>J73*2*220*I73</f>
        <v>0</v>
      </c>
      <c r="M73" s="51" t="s">
        <v>47</v>
      </c>
    </row>
    <row r="74" spans="1:13" ht="17.25" customHeight="1" thickBot="1">
      <c r="A74" s="67">
        <v>40</v>
      </c>
      <c r="B74" s="75">
        <v>139</v>
      </c>
      <c r="C74" s="316"/>
      <c r="D74" s="88" t="s">
        <v>78</v>
      </c>
      <c r="E74" s="32" t="s">
        <v>0</v>
      </c>
      <c r="F74" s="110" t="s">
        <v>28</v>
      </c>
      <c r="G74" s="127"/>
      <c r="H74" s="114">
        <v>0.55902777777777779</v>
      </c>
      <c r="I74" s="180">
        <v>2</v>
      </c>
      <c r="J74" s="263"/>
      <c r="K74" s="180">
        <v>2</v>
      </c>
      <c r="L74" s="219">
        <f t="shared" si="15"/>
        <v>0</v>
      </c>
      <c r="M74" s="53"/>
    </row>
    <row r="75" spans="1:13" ht="39" customHeight="1" thickBot="1">
      <c r="A75" s="200">
        <v>42</v>
      </c>
      <c r="B75" s="200">
        <v>141</v>
      </c>
      <c r="C75" s="282" t="s">
        <v>94</v>
      </c>
      <c r="D75" s="191" t="s">
        <v>96</v>
      </c>
      <c r="E75" s="34" t="s">
        <v>0</v>
      </c>
      <c r="F75" s="155" t="s">
        <v>27</v>
      </c>
      <c r="G75" s="129">
        <v>0.27083333333333331</v>
      </c>
      <c r="H75" s="342" t="s">
        <v>95</v>
      </c>
      <c r="I75" s="58">
        <v>1</v>
      </c>
      <c r="J75" s="256"/>
      <c r="K75" s="182"/>
      <c r="L75" s="219">
        <f t="shared" ref="L75" si="16">J75*2*220*I75</f>
        <v>0</v>
      </c>
      <c r="M75" s="51"/>
    </row>
    <row r="76" spans="1:13" ht="20.100000000000001" customHeight="1" thickBot="1">
      <c r="A76" s="76">
        <v>43</v>
      </c>
      <c r="B76" s="77">
        <v>142</v>
      </c>
      <c r="C76" s="283"/>
      <c r="D76" s="56" t="s">
        <v>97</v>
      </c>
      <c r="E76" s="33" t="s">
        <v>33</v>
      </c>
      <c r="F76" s="81"/>
      <c r="G76" s="121"/>
      <c r="H76" s="208"/>
      <c r="I76" s="180">
        <v>1</v>
      </c>
      <c r="J76" s="253"/>
      <c r="K76" s="180"/>
      <c r="L76" s="228">
        <f t="shared" ref="L76" si="17">J76*1*220*I76</f>
        <v>0</v>
      </c>
      <c r="M76" s="53" t="s">
        <v>98</v>
      </c>
    </row>
    <row r="77" spans="1:13" ht="20.100000000000001" customHeight="1" thickBot="1">
      <c r="A77" s="201">
        <v>44</v>
      </c>
      <c r="B77" s="201">
        <v>143</v>
      </c>
      <c r="C77" s="191" t="s">
        <v>99</v>
      </c>
      <c r="D77" s="191" t="s">
        <v>101</v>
      </c>
      <c r="E77" s="92" t="s">
        <v>0</v>
      </c>
      <c r="F77" s="192" t="s">
        <v>27</v>
      </c>
      <c r="G77" s="195">
        <v>0.2986111111111111</v>
      </c>
      <c r="H77" s="193" t="s">
        <v>81</v>
      </c>
      <c r="I77" s="58">
        <v>2</v>
      </c>
      <c r="J77" s="256"/>
      <c r="K77" s="58">
        <v>2</v>
      </c>
      <c r="L77" s="219">
        <f t="shared" ref="L77:L81" si="18">J77*2*220*I77</f>
        <v>0</v>
      </c>
      <c r="M77" s="190" t="s">
        <v>100</v>
      </c>
    </row>
    <row r="78" spans="1:13" ht="20.100000000000001" customHeight="1" thickBot="1">
      <c r="A78" s="200">
        <v>45</v>
      </c>
      <c r="B78" s="200">
        <v>144</v>
      </c>
      <c r="C78" s="191" t="s">
        <v>102</v>
      </c>
      <c r="D78" s="191" t="s">
        <v>101</v>
      </c>
      <c r="E78" s="92" t="s">
        <v>0</v>
      </c>
      <c r="F78" s="192" t="s">
        <v>27</v>
      </c>
      <c r="G78" s="195">
        <v>0.3125</v>
      </c>
      <c r="H78" s="193" t="s">
        <v>103</v>
      </c>
      <c r="I78" s="58">
        <v>2</v>
      </c>
      <c r="J78" s="256"/>
      <c r="K78" s="58">
        <v>2</v>
      </c>
      <c r="L78" s="219">
        <f t="shared" si="18"/>
        <v>0</v>
      </c>
      <c r="M78" s="190" t="s">
        <v>100</v>
      </c>
    </row>
    <row r="79" spans="1:13" ht="20.100000000000001" customHeight="1" thickBot="1">
      <c r="A79" s="200">
        <v>46</v>
      </c>
      <c r="B79" s="200">
        <v>145</v>
      </c>
      <c r="C79" s="282" t="s">
        <v>104</v>
      </c>
      <c r="D79" s="66" t="s">
        <v>105</v>
      </c>
      <c r="E79" s="92" t="s">
        <v>0</v>
      </c>
      <c r="F79" s="273" t="s">
        <v>30</v>
      </c>
      <c r="G79" s="270">
        <v>0.30208333333333331</v>
      </c>
      <c r="H79" s="286" t="s">
        <v>122</v>
      </c>
      <c r="I79" s="58">
        <v>1</v>
      </c>
      <c r="J79" s="256"/>
      <c r="K79" s="58"/>
      <c r="L79" s="219">
        <f t="shared" si="18"/>
        <v>0</v>
      </c>
      <c r="M79" s="51"/>
    </row>
    <row r="80" spans="1:13" ht="28.5" customHeight="1" thickBot="1">
      <c r="A80" s="265">
        <v>47</v>
      </c>
      <c r="B80" s="265">
        <v>146</v>
      </c>
      <c r="C80" s="284"/>
      <c r="D80" s="66" t="s">
        <v>106</v>
      </c>
      <c r="E80" s="93" t="s">
        <v>4</v>
      </c>
      <c r="F80" s="285"/>
      <c r="G80" s="272"/>
      <c r="H80" s="287"/>
      <c r="I80" s="58">
        <v>1</v>
      </c>
      <c r="J80" s="256"/>
      <c r="K80" s="58"/>
      <c r="L80" s="219">
        <f t="shared" si="18"/>
        <v>0</v>
      </c>
      <c r="M80" s="53"/>
    </row>
    <row r="81" spans="1:15" ht="20.100000000000001" customHeight="1" thickBot="1">
      <c r="A81" s="266"/>
      <c r="B81" s="266"/>
      <c r="C81" s="283"/>
      <c r="D81" s="66" t="s">
        <v>107</v>
      </c>
      <c r="E81" s="96" t="s">
        <v>108</v>
      </c>
      <c r="F81" s="274"/>
      <c r="G81" s="271"/>
      <c r="H81" s="288"/>
      <c r="I81" s="58">
        <v>1</v>
      </c>
      <c r="J81" s="256"/>
      <c r="K81" s="58"/>
      <c r="L81" s="219">
        <f t="shared" si="18"/>
        <v>0</v>
      </c>
      <c r="M81" s="53"/>
    </row>
    <row r="82" spans="1:15" ht="20.100000000000001" customHeight="1" thickBot="1">
      <c r="A82" s="76">
        <v>48</v>
      </c>
      <c r="B82" s="78">
        <v>147</v>
      </c>
      <c r="C82" s="66" t="s">
        <v>109</v>
      </c>
      <c r="D82" s="55" t="s">
        <v>110</v>
      </c>
      <c r="E82" s="97" t="s">
        <v>0</v>
      </c>
      <c r="F82" s="82" t="s">
        <v>27</v>
      </c>
      <c r="G82" s="129">
        <v>0.28819444444444448</v>
      </c>
      <c r="H82" s="210" t="s">
        <v>111</v>
      </c>
      <c r="I82" s="58">
        <v>1</v>
      </c>
      <c r="J82" s="256"/>
      <c r="K82" s="58"/>
      <c r="L82" s="219">
        <f>J82*2*110*I82</f>
        <v>0</v>
      </c>
      <c r="M82" s="51" t="s">
        <v>112</v>
      </c>
    </row>
    <row r="83" spans="1:15" ht="20.100000000000001" customHeight="1" thickBot="1">
      <c r="A83" s="79">
        <v>49</v>
      </c>
      <c r="B83" s="80">
        <v>148</v>
      </c>
      <c r="C83" s="282" t="s">
        <v>91</v>
      </c>
      <c r="D83" s="54" t="s">
        <v>3</v>
      </c>
      <c r="E83" s="32" t="s">
        <v>4</v>
      </c>
      <c r="F83" s="82" t="s">
        <v>27</v>
      </c>
      <c r="G83" s="120">
        <v>0.34375</v>
      </c>
      <c r="H83" s="82"/>
      <c r="I83" s="58">
        <v>1</v>
      </c>
      <c r="J83" s="256"/>
      <c r="K83" s="182"/>
      <c r="L83" s="219">
        <f>J83*1*220*I83</f>
        <v>0</v>
      </c>
      <c r="M83" s="51"/>
    </row>
    <row r="84" spans="1:15" ht="20.100000000000001" customHeight="1" thickBot="1">
      <c r="A84" s="79">
        <v>50</v>
      </c>
      <c r="B84" s="80">
        <v>149</v>
      </c>
      <c r="C84" s="284"/>
      <c r="D84" s="54" t="s">
        <v>87</v>
      </c>
      <c r="E84" s="94" t="s">
        <v>4</v>
      </c>
      <c r="F84" s="83" t="s">
        <v>43</v>
      </c>
      <c r="G84" s="130"/>
      <c r="H84" s="312">
        <v>0.57986111111111105</v>
      </c>
      <c r="I84" s="58">
        <v>1</v>
      </c>
      <c r="J84" s="256"/>
      <c r="K84" s="58">
        <v>1</v>
      </c>
      <c r="L84" s="219">
        <f t="shared" ref="L84:L86" si="19">J84*1*220*I84</f>
        <v>0</v>
      </c>
      <c r="M84" s="51"/>
    </row>
    <row r="85" spans="1:15" ht="20.100000000000001" customHeight="1" thickBot="1">
      <c r="A85" s="79">
        <v>51</v>
      </c>
      <c r="B85" s="80">
        <v>150</v>
      </c>
      <c r="C85" s="284"/>
      <c r="D85" s="54" t="s">
        <v>88</v>
      </c>
      <c r="E85" s="94" t="s">
        <v>4</v>
      </c>
      <c r="F85" s="83" t="s">
        <v>89</v>
      </c>
      <c r="G85" s="98"/>
      <c r="H85" s="313"/>
      <c r="I85" s="58">
        <v>1</v>
      </c>
      <c r="J85" s="256"/>
      <c r="K85" s="58">
        <v>1</v>
      </c>
      <c r="L85" s="219">
        <f t="shared" si="19"/>
        <v>0</v>
      </c>
      <c r="M85" s="51"/>
    </row>
    <row r="86" spans="1:15" ht="20.100000000000001" customHeight="1" thickBot="1">
      <c r="A86" s="76">
        <v>52</v>
      </c>
      <c r="B86" s="78">
        <v>151</v>
      </c>
      <c r="C86" s="283"/>
      <c r="D86" s="55" t="s">
        <v>90</v>
      </c>
      <c r="E86" s="93" t="s">
        <v>4</v>
      </c>
      <c r="F86" s="82"/>
      <c r="G86" s="104"/>
      <c r="H86" s="314"/>
      <c r="I86" s="58">
        <v>1</v>
      </c>
      <c r="J86" s="256"/>
      <c r="K86" s="58">
        <v>1</v>
      </c>
      <c r="L86" s="219">
        <f t="shared" si="19"/>
        <v>0</v>
      </c>
      <c r="M86" s="51" t="s">
        <v>67</v>
      </c>
    </row>
    <row r="87" spans="1:15" ht="13.5" thickBot="1"/>
    <row r="88" spans="1:15" ht="19.5" customHeight="1" thickBot="1">
      <c r="A88" s="167"/>
      <c r="B88" s="168"/>
      <c r="C88" s="173" t="s">
        <v>125</v>
      </c>
      <c r="D88" s="170"/>
      <c r="E88" s="169"/>
      <c r="F88" s="169"/>
      <c r="G88" s="171"/>
      <c r="H88" s="171"/>
      <c r="I88" s="170"/>
      <c r="J88" s="305" t="s">
        <v>123</v>
      </c>
      <c r="K88" s="306"/>
      <c r="L88" s="215">
        <f>SUM(L6:L86)</f>
        <v>0</v>
      </c>
    </row>
    <row r="89" spans="1:15" ht="16.5" thickBot="1">
      <c r="A89" s="167"/>
      <c r="B89" s="172" t="s">
        <v>124</v>
      </c>
      <c r="C89" s="173" t="s">
        <v>126</v>
      </c>
      <c r="D89" s="173"/>
      <c r="E89" s="173"/>
      <c r="F89" s="173"/>
      <c r="G89" s="173"/>
      <c r="H89" s="173"/>
      <c r="I89" s="173"/>
      <c r="J89" s="173"/>
      <c r="K89" s="173"/>
      <c r="L89" s="174"/>
    </row>
    <row r="90" spans="1:15" ht="16.5" customHeight="1" thickBot="1">
      <c r="A90" s="167"/>
      <c r="B90" s="172"/>
      <c r="C90" s="175" t="s">
        <v>130</v>
      </c>
      <c r="D90" s="173"/>
      <c r="E90" s="173"/>
      <c r="F90" s="173"/>
      <c r="G90" s="173"/>
      <c r="H90" s="173"/>
      <c r="I90" s="173"/>
      <c r="J90" s="307" t="s">
        <v>127</v>
      </c>
      <c r="K90" s="308"/>
      <c r="L90" s="239">
        <f>IF(L88=0,0,5000+2500*((IF(INT(L88/100000)=(L88/100000),0,1)+INT((L88-100000)/100000))))</f>
        <v>0</v>
      </c>
    </row>
    <row r="91" spans="1:15" ht="15.75">
      <c r="A91" s="167"/>
      <c r="B91" s="167" t="s">
        <v>128</v>
      </c>
      <c r="C91" s="175"/>
      <c r="D91" s="175"/>
      <c r="E91" s="176"/>
      <c r="F91" s="175"/>
      <c r="G91" s="175"/>
      <c r="H91" s="175"/>
      <c r="I91" s="175"/>
      <c r="J91" s="175"/>
      <c r="K91" s="175"/>
      <c r="L91" s="175"/>
      <c r="M91" s="175"/>
      <c r="N91" s="175"/>
      <c r="O91" s="167"/>
    </row>
    <row r="92" spans="1:15" ht="11.25" customHeight="1">
      <c r="A92" s="167"/>
      <c r="B92" s="167"/>
      <c r="C92" s="175" t="s">
        <v>129</v>
      </c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67"/>
    </row>
    <row r="93" spans="1:15" ht="15.75">
      <c r="A93" s="167"/>
      <c r="B93" s="167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67"/>
    </row>
    <row r="94" spans="1:15" ht="15.75">
      <c r="C94" s="240" t="s">
        <v>136</v>
      </c>
    </row>
  </sheetData>
  <sheetProtection algorithmName="SHA-512" hashValue="TeAC2xhwB9hEjPJcy51QR52laQcB6qHQ1vTErUKNwZJfGrQ5ZG56H8RIyQCy7b/ZUa6tcsuNvo01aYWjK4hMYw==" saltValue="FH0LHT9DI1bf65nS0Ez/vQ==" spinCount="100000" sheet="1" objects="1" scenarios="1" selectLockedCells="1"/>
  <mergeCells count="81">
    <mergeCell ref="J90:K90"/>
    <mergeCell ref="G1:I1"/>
    <mergeCell ref="C49:C53"/>
    <mergeCell ref="H84:H86"/>
    <mergeCell ref="C83:C86"/>
    <mergeCell ref="C54:C55"/>
    <mergeCell ref="D54:D55"/>
    <mergeCell ref="F54:F55"/>
    <mergeCell ref="C72:C74"/>
    <mergeCell ref="F72:F73"/>
    <mergeCell ref="G72:G73"/>
    <mergeCell ref="C56:C61"/>
    <mergeCell ref="D26:D27"/>
    <mergeCell ref="D42:D43"/>
    <mergeCell ref="J88:K88"/>
    <mergeCell ref="F37:F38"/>
    <mergeCell ref="C37:C40"/>
    <mergeCell ref="D37:D40"/>
    <mergeCell ref="D22:D25"/>
    <mergeCell ref="F15:F16"/>
    <mergeCell ref="F19:F20"/>
    <mergeCell ref="C19:C21"/>
    <mergeCell ref="D19:D21"/>
    <mergeCell ref="E19:E21"/>
    <mergeCell ref="D15:D18"/>
    <mergeCell ref="C15:C18"/>
    <mergeCell ref="F28:F32"/>
    <mergeCell ref="F34:F35"/>
    <mergeCell ref="G5:H5"/>
    <mergeCell ref="I4:J4"/>
    <mergeCell ref="C5:D5"/>
    <mergeCell ref="D6:D10"/>
    <mergeCell ref="C64:C65"/>
    <mergeCell ref="D64:D65"/>
    <mergeCell ref="C44:C47"/>
    <mergeCell ref="D44:D47"/>
    <mergeCell ref="C62:C63"/>
    <mergeCell ref="D56:D58"/>
    <mergeCell ref="C41:C43"/>
    <mergeCell ref="A6:A10"/>
    <mergeCell ref="B6:B10"/>
    <mergeCell ref="C6:C10"/>
    <mergeCell ref="B62:B63"/>
    <mergeCell ref="A19:A21"/>
    <mergeCell ref="B19:B21"/>
    <mergeCell ref="C22:C25"/>
    <mergeCell ref="C26:C27"/>
    <mergeCell ref="A22:A25"/>
    <mergeCell ref="B22:B25"/>
    <mergeCell ref="C28:C36"/>
    <mergeCell ref="A37:A40"/>
    <mergeCell ref="B37:B40"/>
    <mergeCell ref="C79:C81"/>
    <mergeCell ref="G79:G81"/>
    <mergeCell ref="F79:F81"/>
    <mergeCell ref="H79:H81"/>
    <mergeCell ref="C75:C76"/>
    <mergeCell ref="D62:D63"/>
    <mergeCell ref="D66:D68"/>
    <mergeCell ref="A12:A14"/>
    <mergeCell ref="B12:B14"/>
    <mergeCell ref="C12:C14"/>
    <mergeCell ref="D12:D14"/>
    <mergeCell ref="C66:C69"/>
    <mergeCell ref="B64:B65"/>
    <mergeCell ref="G28:G31"/>
    <mergeCell ref="H34:H35"/>
    <mergeCell ref="A44:A47"/>
    <mergeCell ref="B44:B47"/>
    <mergeCell ref="A42:A43"/>
    <mergeCell ref="B42:B43"/>
    <mergeCell ref="A80:A81"/>
    <mergeCell ref="B80:B81"/>
    <mergeCell ref="A54:A55"/>
    <mergeCell ref="B54:B55"/>
    <mergeCell ref="A56:A58"/>
    <mergeCell ref="B56:B58"/>
    <mergeCell ref="A62:A63"/>
    <mergeCell ref="A64:A65"/>
    <mergeCell ref="A66:A68"/>
    <mergeCell ref="B66:B68"/>
  </mergeCells>
  <dataValidations count="2">
    <dataValidation type="list" allowBlank="1" showInputMessage="1" showErrorMessage="1" sqref="D37">
      <formula1>#REF!</formula1>
    </dataValidation>
    <dataValidation type="list" allowBlank="1" showInputMessage="1" showErrorMessage="1" sqref="D71">
      <formula1>$C$88:$C$90</formula1>
    </dataValidation>
  </dataValidations>
  <pageMargins left="0.39370078740157483" right="0.39370078740157483" top="0.39370078740157483" bottom="0.59055118110236227" header="0.31496062992125984" footer="0.31496062992125984"/>
  <pageSetup paperSize="9" scale="80" fitToHeight="3" orientation="landscape" r:id="rId1"/>
  <headerFooter>
    <oddFooter>&amp;F&amp;Rעמוד &amp;P</oddFooter>
  </headerFooter>
  <rowBreaks count="4" manualBreakCount="4">
    <brk id="21" max="12" man="1"/>
    <brk id="36" max="12" man="1"/>
    <brk id="48" max="12" man="1"/>
    <brk id="6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G26" sqref="G26"/>
    </sheetView>
  </sheetViews>
  <sheetFormatPr defaultRowHeight="12.75"/>
  <cols>
    <col min="1" max="1" width="7.5703125" customWidth="1"/>
    <col min="2" max="2" width="7.7109375" customWidth="1"/>
    <col min="3" max="3" width="21.5703125" customWidth="1"/>
    <col min="4" max="4" width="29.140625" customWidth="1"/>
    <col min="5" max="5" width="9.85546875" customWidth="1"/>
    <col min="6" max="6" width="9.140625" style="14"/>
    <col min="7" max="7" width="7.7109375" customWidth="1"/>
    <col min="8" max="8" width="11.5703125" customWidth="1"/>
    <col min="9" max="9" width="11" customWidth="1"/>
    <col min="10" max="10" width="6.85546875" customWidth="1"/>
    <col min="11" max="12" width="7.42578125" customWidth="1"/>
    <col min="13" max="13" width="23.7109375" style="152" customWidth="1"/>
  </cols>
  <sheetData>
    <row r="1" spans="1:13" ht="19.5" thickBot="1">
      <c r="A1" s="9"/>
      <c r="B1" s="8"/>
      <c r="C1" s="8"/>
      <c r="D1" s="8" t="s">
        <v>20</v>
      </c>
      <c r="E1" s="8"/>
      <c r="F1" s="11"/>
      <c r="H1" s="337" t="s">
        <v>41</v>
      </c>
      <c r="I1" s="338"/>
      <c r="J1" s="339"/>
      <c r="M1" s="131">
        <f ca="1">TODAY()</f>
        <v>44032</v>
      </c>
    </row>
    <row r="2" spans="1:13" ht="16.5" thickBot="1">
      <c r="A2" s="4"/>
      <c r="B2" s="4"/>
      <c r="E2" s="7" t="s">
        <v>61</v>
      </c>
      <c r="F2" s="12"/>
      <c r="M2" s="133"/>
    </row>
    <row r="3" spans="1:13" ht="6.75" customHeight="1">
      <c r="A3" s="6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132"/>
    </row>
    <row r="4" spans="1:13" ht="13.5" thickBot="1"/>
    <row r="5" spans="1:13" ht="16.5" thickBot="1">
      <c r="C5" s="5" t="s">
        <v>35</v>
      </c>
      <c r="F5" s="39"/>
      <c r="I5" s="335" t="s">
        <v>36</v>
      </c>
      <c r="J5" s="336"/>
    </row>
    <row r="6" spans="1:13" ht="45" customHeight="1" thickBot="1">
      <c r="A6" s="3" t="s">
        <v>18</v>
      </c>
      <c r="B6" s="2" t="s">
        <v>17</v>
      </c>
      <c r="C6" s="294" t="s">
        <v>16</v>
      </c>
      <c r="D6" s="295"/>
      <c r="E6" s="19" t="s">
        <v>15</v>
      </c>
      <c r="F6" s="28"/>
      <c r="G6" s="290" t="s">
        <v>22</v>
      </c>
      <c r="H6" s="291"/>
      <c r="I6" s="36" t="s">
        <v>40</v>
      </c>
      <c r="J6" s="26"/>
      <c r="K6" s="26"/>
      <c r="L6" s="26"/>
      <c r="M6" s="25" t="s">
        <v>13</v>
      </c>
    </row>
    <row r="7" spans="1:13" ht="20.100000000000001" customHeight="1" thickBot="1">
      <c r="A7" s="317">
        <v>1</v>
      </c>
      <c r="B7" s="317">
        <v>500</v>
      </c>
      <c r="C7" s="324" t="s">
        <v>113</v>
      </c>
      <c r="D7" s="327" t="s">
        <v>114</v>
      </c>
      <c r="E7" s="37" t="s">
        <v>4</v>
      </c>
      <c r="F7" s="18"/>
      <c r="G7" s="59"/>
      <c r="H7" s="15"/>
      <c r="I7" s="27"/>
      <c r="J7" s="159"/>
      <c r="K7" s="160"/>
      <c r="L7" s="17"/>
      <c r="M7" s="321" t="s">
        <v>115</v>
      </c>
    </row>
    <row r="8" spans="1:13" ht="20.100000000000001" customHeight="1" thickBot="1">
      <c r="A8" s="340"/>
      <c r="B8" s="340"/>
      <c r="C8" s="325"/>
      <c r="D8" s="341"/>
      <c r="E8" s="57" t="s">
        <v>0</v>
      </c>
      <c r="F8" s="18"/>
      <c r="G8" s="60"/>
      <c r="H8" s="61"/>
      <c r="I8" s="27"/>
      <c r="J8" s="161"/>
      <c r="K8" s="162"/>
      <c r="L8" s="64"/>
      <c r="M8" s="322"/>
    </row>
    <row r="9" spans="1:13" ht="20.100000000000001" customHeight="1" thickBot="1">
      <c r="A9" s="318"/>
      <c r="B9" s="318"/>
      <c r="C9" s="326"/>
      <c r="D9" s="328"/>
      <c r="E9" s="57" t="s">
        <v>53</v>
      </c>
      <c r="F9" s="18"/>
      <c r="G9" s="62"/>
      <c r="H9" s="63"/>
      <c r="I9" s="27"/>
      <c r="J9" s="163"/>
      <c r="K9" s="164"/>
      <c r="L9" s="23"/>
      <c r="M9" s="323"/>
    </row>
    <row r="10" spans="1:13" ht="20.100000000000001" customHeight="1" thickBot="1">
      <c r="A10" s="317">
        <v>2</v>
      </c>
      <c r="B10" s="317">
        <v>501</v>
      </c>
      <c r="C10" s="324" t="s">
        <v>116</v>
      </c>
      <c r="D10" s="327" t="s">
        <v>117</v>
      </c>
      <c r="E10" s="38" t="s">
        <v>0</v>
      </c>
      <c r="F10" s="65"/>
      <c r="G10" s="329" t="s">
        <v>121</v>
      </c>
      <c r="H10" s="330"/>
      <c r="I10" s="58"/>
      <c r="J10" s="165"/>
      <c r="K10" s="165"/>
      <c r="L10" s="165"/>
      <c r="M10" s="153"/>
    </row>
    <row r="11" spans="1:13" ht="20.100000000000001" customHeight="1" thickBot="1">
      <c r="A11" s="318"/>
      <c r="B11" s="318"/>
      <c r="C11" s="325"/>
      <c r="D11" s="328"/>
      <c r="E11" s="38" t="s">
        <v>4</v>
      </c>
      <c r="F11" s="65"/>
      <c r="G11" s="331"/>
      <c r="H11" s="332"/>
      <c r="I11" s="58"/>
      <c r="J11" s="165"/>
      <c r="K11" s="165"/>
      <c r="L11" s="165"/>
      <c r="M11" s="153"/>
    </row>
    <row r="12" spans="1:13" ht="20.100000000000001" customHeight="1" thickBot="1">
      <c r="A12" s="317">
        <v>3</v>
      </c>
      <c r="B12" s="317">
        <v>502</v>
      </c>
      <c r="C12" s="325"/>
      <c r="D12" s="327" t="s">
        <v>37</v>
      </c>
      <c r="E12" s="38" t="s">
        <v>0</v>
      </c>
      <c r="F12" s="65"/>
      <c r="G12" s="331"/>
      <c r="H12" s="332"/>
      <c r="I12" s="58"/>
      <c r="J12" s="165"/>
      <c r="K12" s="165"/>
      <c r="L12" s="165"/>
      <c r="M12" s="153"/>
    </row>
    <row r="13" spans="1:13" ht="20.100000000000001" customHeight="1" thickBot="1">
      <c r="A13" s="318"/>
      <c r="B13" s="318"/>
      <c r="C13" s="325"/>
      <c r="D13" s="328"/>
      <c r="E13" s="38" t="s">
        <v>4</v>
      </c>
      <c r="F13" s="65"/>
      <c r="G13" s="331"/>
      <c r="H13" s="332"/>
      <c r="I13" s="58"/>
      <c r="J13" s="165"/>
      <c r="K13" s="165"/>
      <c r="L13" s="165"/>
      <c r="M13" s="153"/>
    </row>
    <row r="14" spans="1:13" ht="20.100000000000001" customHeight="1" thickBot="1">
      <c r="A14" s="317">
        <v>4</v>
      </c>
      <c r="B14" s="317">
        <v>503</v>
      </c>
      <c r="C14" s="325"/>
      <c r="D14" s="327" t="s">
        <v>118</v>
      </c>
      <c r="E14" s="38" t="s">
        <v>0</v>
      </c>
      <c r="F14" s="65"/>
      <c r="G14" s="331"/>
      <c r="H14" s="332"/>
      <c r="I14" s="58"/>
      <c r="J14" s="165"/>
      <c r="K14" s="165"/>
      <c r="L14" s="165"/>
      <c r="M14" s="153"/>
    </row>
    <row r="15" spans="1:13" ht="20.100000000000001" customHeight="1" thickBot="1">
      <c r="A15" s="318"/>
      <c r="B15" s="318"/>
      <c r="C15" s="325"/>
      <c r="D15" s="328"/>
      <c r="E15" s="38" t="s">
        <v>4</v>
      </c>
      <c r="F15" s="65"/>
      <c r="G15" s="331"/>
      <c r="H15" s="332"/>
      <c r="I15" s="58"/>
      <c r="J15" s="165"/>
      <c r="K15" s="165"/>
      <c r="L15" s="165"/>
      <c r="M15" s="153"/>
    </row>
    <row r="16" spans="1:13" ht="20.100000000000001" customHeight="1" thickBot="1">
      <c r="A16" s="317">
        <v>5</v>
      </c>
      <c r="B16" s="317">
        <v>504</v>
      </c>
      <c r="C16" s="325"/>
      <c r="D16" s="319" t="s">
        <v>38</v>
      </c>
      <c r="E16" s="38" t="s">
        <v>0</v>
      </c>
      <c r="F16" s="65"/>
      <c r="G16" s="331"/>
      <c r="H16" s="332"/>
      <c r="I16" s="58"/>
      <c r="J16" s="165"/>
      <c r="K16" s="165"/>
      <c r="L16" s="165"/>
      <c r="M16" s="153"/>
    </row>
    <row r="17" spans="1:13" ht="20.100000000000001" customHeight="1" thickBot="1">
      <c r="A17" s="318"/>
      <c r="B17" s="318"/>
      <c r="C17" s="325"/>
      <c r="D17" s="320"/>
      <c r="E17" s="38" t="s">
        <v>4</v>
      </c>
      <c r="F17" s="65"/>
      <c r="G17" s="331"/>
      <c r="H17" s="332"/>
      <c r="I17" s="58"/>
      <c r="J17" s="165"/>
      <c r="K17" s="165"/>
      <c r="L17" s="165"/>
      <c r="M17" s="153"/>
    </row>
    <row r="18" spans="1:13" ht="20.100000000000001" customHeight="1" thickBot="1">
      <c r="A18" s="317">
        <v>6</v>
      </c>
      <c r="B18" s="317">
        <v>505</v>
      </c>
      <c r="C18" s="325"/>
      <c r="D18" s="319" t="s">
        <v>119</v>
      </c>
      <c r="E18" s="38" t="s">
        <v>0</v>
      </c>
      <c r="F18" s="65"/>
      <c r="G18" s="331"/>
      <c r="H18" s="332"/>
      <c r="I18" s="58"/>
      <c r="J18" s="165"/>
      <c r="K18" s="165"/>
      <c r="L18" s="165"/>
      <c r="M18" s="153"/>
    </row>
    <row r="19" spans="1:13" ht="20.100000000000001" customHeight="1" thickBot="1">
      <c r="A19" s="318"/>
      <c r="B19" s="318"/>
      <c r="C19" s="325"/>
      <c r="D19" s="320"/>
      <c r="E19" s="38" t="s">
        <v>4</v>
      </c>
      <c r="F19" s="65"/>
      <c r="G19" s="331"/>
      <c r="H19" s="332"/>
      <c r="I19" s="58"/>
      <c r="J19" s="165"/>
      <c r="K19" s="165"/>
      <c r="L19" s="165"/>
      <c r="M19" s="153"/>
    </row>
    <row r="20" spans="1:13" ht="20.100000000000001" customHeight="1" thickBot="1">
      <c r="A20" s="317">
        <v>7</v>
      </c>
      <c r="B20" s="317">
        <v>506</v>
      </c>
      <c r="C20" s="325"/>
      <c r="D20" s="319" t="s">
        <v>120</v>
      </c>
      <c r="E20" s="38" t="s">
        <v>0</v>
      </c>
      <c r="F20" s="65"/>
      <c r="G20" s="331"/>
      <c r="H20" s="332"/>
      <c r="I20" s="58"/>
      <c r="J20" s="165"/>
      <c r="K20" s="165"/>
      <c r="L20" s="165"/>
      <c r="M20" s="153"/>
    </row>
    <row r="21" spans="1:13" ht="20.100000000000001" customHeight="1" thickBot="1">
      <c r="A21" s="318"/>
      <c r="B21" s="318"/>
      <c r="C21" s="326"/>
      <c r="D21" s="320"/>
      <c r="E21" s="38" t="s">
        <v>4</v>
      </c>
      <c r="F21" s="65"/>
      <c r="G21" s="333"/>
      <c r="H21" s="334"/>
      <c r="I21" s="58"/>
      <c r="J21" s="166"/>
      <c r="K21" s="166"/>
      <c r="L21" s="166"/>
      <c r="M21" s="153"/>
    </row>
    <row r="22" spans="1:13" s="14" customFormat="1" ht="20.100000000000001" customHeight="1">
      <c r="A22" s="29"/>
      <c r="B22" s="29"/>
      <c r="C22" s="30"/>
      <c r="D22" s="12"/>
      <c r="E22" s="12"/>
      <c r="F22" s="31"/>
      <c r="G22" s="12"/>
      <c r="H22" s="12"/>
      <c r="I22" s="12"/>
      <c r="J22" s="12"/>
      <c r="K22" s="12"/>
      <c r="L22" s="12"/>
      <c r="M22" s="154"/>
    </row>
  </sheetData>
  <mergeCells count="29">
    <mergeCell ref="I5:J5"/>
    <mergeCell ref="H1:J1"/>
    <mergeCell ref="C6:D6"/>
    <mergeCell ref="G6:H6"/>
    <mergeCell ref="A7:A9"/>
    <mergeCell ref="B7:B9"/>
    <mergeCell ref="C7:C9"/>
    <mergeCell ref="D7:D9"/>
    <mergeCell ref="M7:M9"/>
    <mergeCell ref="A10:A11"/>
    <mergeCell ref="B10:B11"/>
    <mergeCell ref="C10:C21"/>
    <mergeCell ref="D10:D11"/>
    <mergeCell ref="G10:H21"/>
    <mergeCell ref="A12:A13"/>
    <mergeCell ref="B12:B13"/>
    <mergeCell ref="D12:D13"/>
    <mergeCell ref="A14:A15"/>
    <mergeCell ref="A20:A21"/>
    <mergeCell ref="B20:B21"/>
    <mergeCell ref="D20:D21"/>
    <mergeCell ref="B14:B15"/>
    <mergeCell ref="D14:D15"/>
    <mergeCell ref="A16:A17"/>
    <mergeCell ref="B16:B17"/>
    <mergeCell ref="D16:D17"/>
    <mergeCell ref="A18:A19"/>
    <mergeCell ref="B18:B19"/>
    <mergeCell ref="D18:D19"/>
  </mergeCells>
  <pageMargins left="0.39370078740157483" right="0.39370078740157483" top="0.39370078740157483" bottom="0.59055118110236227" header="0.31496062992125984" footer="0.31496062992125984"/>
  <pageSetup paperSize="9" scale="85" fitToHeight="3" orientation="landscape" r:id="rId1"/>
  <headerFooter>
    <oddFooter>&amp;A&amp;Rעמוד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85445408F09324BBFEBB2246256D7BF" ma:contentTypeVersion="2" ma:contentTypeDescription="צור מסמך חדש." ma:contentTypeScope="" ma:versionID="4889c4e1c55ced91be66d12dc05bc65e">
  <xsd:schema xmlns:xsd="http://www.w3.org/2001/XMLSchema" xmlns:xs="http://www.w3.org/2001/XMLSchema" xmlns:p="http://schemas.microsoft.com/office/2006/metadata/properties" xmlns:ns1="http://schemas.microsoft.com/sharepoint/v3" xmlns:ns2="94bb63ce-f7e9-4a32-a619-5fabe405a4a9" targetNamespace="http://schemas.microsoft.com/office/2006/metadata/properties" ma:root="true" ma:fieldsID="de95819ca79beea9dba9dbb19283abc3" ns1:_="" ns2:_="">
    <xsd:import namespace="http://schemas.microsoft.com/sharepoint/v3"/>
    <xsd:import namespace="94bb63ce-f7e9-4a32-a619-5fabe405a4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b63ce-f7e9-4a32-a619-5fabe405a4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B9D067-162A-43BF-94D3-C7CD609F3B14}"/>
</file>

<file path=customXml/itemProps2.xml><?xml version="1.0" encoding="utf-8"?>
<ds:datastoreItem xmlns:ds="http://schemas.openxmlformats.org/officeDocument/2006/customXml" ds:itemID="{C42DE498-3529-40F4-AE99-84089E980A88}"/>
</file>

<file path=customXml/itemProps3.xml><?xml version="1.0" encoding="utf-8"?>
<ds:datastoreItem xmlns:ds="http://schemas.openxmlformats.org/officeDocument/2006/customXml" ds:itemID="{B607EE48-FF29-465F-A26A-0B908019B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תשפ"א חינוך רגיל</vt:lpstr>
      <vt:lpstr>תשפ"א מזדמנות</vt:lpstr>
      <vt:lpstr>'תשפ"א חינוך רגיל'!WPrint_Area_W</vt:lpstr>
      <vt:lpstr>'תשפ"א מזדמנות'!WPrint_Area_W</vt:lpstr>
      <vt:lpstr>'תשפ"א חינוך רגיל'!WPrint_TitlesW</vt:lpstr>
      <vt:lpstr>'תשפ"א מזדמנות'!WPrint_TitlesW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Nbarnir</dc:creator>
  <cp:lastModifiedBy>תחבורה</cp:lastModifiedBy>
  <cp:lastPrinted>2020-07-01T08:40:44Z</cp:lastPrinted>
  <dcterms:created xsi:type="dcterms:W3CDTF">2018-09-17T11:31:27Z</dcterms:created>
  <dcterms:modified xsi:type="dcterms:W3CDTF">2020-07-20T06:33:15Z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0x010100085445408F09324BBFEBB2246256D7BF</vt:lpwstr>
  </property>
</Properties>
</file>